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8.xml" ContentType="application/vnd.openxmlformats-officedocument.drawingml.chartshapes+xml"/>
  <Override PartName="/xl/drawings/drawing19.xml" ContentType="application/vnd.openxmlformats-officedocument.drawingml.chartshapes+xml"/>
  <Override PartName="/xl/worksheets/sheet7.xml" ContentType="application/vnd.openxmlformats-officedocument.spreadsheetml.worksheet+xml"/>
  <Override PartName="/xl/externalLinks/externalLink7.xml" ContentType="application/vnd.openxmlformats-officedocument.spreadsheetml.externalLink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17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drawings/drawing2.xml" ContentType="application/vnd.openxmlformats-officedocument.drawingml.chartshapes+xml"/>
  <Override PartName="/xl/drawings/drawing15.xml" ContentType="application/vnd.openxmlformats-officedocument.drawingml.chartshap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ml.chartshap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externalLinks/externalLink8.xml" ContentType="application/vnd.openxmlformats-officedocument.spreadsheetml.externalLink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drawings/drawing18.xml" ContentType="application/vnd.openxmlformats-officedocument.drawingml.chartshapes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16.xml" ContentType="application/vnd.openxmlformats-officedocument.drawingml.chartshap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24915" windowHeight="12045" activeTab="4"/>
  </bookViews>
  <sheets>
    <sheet name="Figure_1" sheetId="5" r:id="rId1"/>
    <sheet name="Figure_2_11" sheetId="8" r:id="rId2"/>
    <sheet name="Figure_6" sheetId="9" r:id="rId3"/>
    <sheet name="Figure_8" sheetId="7" r:id="rId4"/>
    <sheet name="Figure_7" sheetId="6" r:id="rId5"/>
    <sheet name="fig_9_10" sheetId="1" r:id="rId6"/>
    <sheet name="Russia_FIG_12" sheetId="4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_123Graph_AGDP" hidden="1">[1]AQ!#REF!</definedName>
    <definedName name="_1__123Graph_AINVENT_SALES" hidden="1">#REF!</definedName>
    <definedName name="_DLX1.USE">#REF!</definedName>
    <definedName name="AAA">'[2]JPN(Tankan&amp;Inv)'!$D$6:$E$11</definedName>
    <definedName name="BLPH1" hidden="1">#REF!</definedName>
    <definedName name="BLPH10" hidden="1">#REF!</definedName>
    <definedName name="BLPH100" hidden="1">'[3]US Equity BL'!#REF!</definedName>
    <definedName name="BLPH101" hidden="1">'[3]US Equity BL'!#REF!</definedName>
    <definedName name="BLPH102" hidden="1">'[3]US Equity BL'!#REF!</definedName>
    <definedName name="BLPH103" hidden="1">'[3]US Equity BL'!#REF!</definedName>
    <definedName name="BLPH104" hidden="1">'[3]US Equity BL'!#REF!</definedName>
    <definedName name="BLPH105" hidden="1">'[3]US Equity BL'!#REF!</definedName>
    <definedName name="BLPH106" hidden="1">'[3]US Equity BL'!#REF!</definedName>
    <definedName name="BLPH107" hidden="1">'[3]US Equity BL'!#REF!</definedName>
    <definedName name="BLPH108" hidden="1">'[3]US Equity BL'!#REF!</definedName>
    <definedName name="BLPH109" hidden="1">'[3]US Equity BL'!#REF!</definedName>
    <definedName name="BLPH11" hidden="1">#REF!</definedName>
    <definedName name="BLPH110" hidden="1">#REF!</definedName>
    <definedName name="BLPH111" hidden="1">#REF!</definedName>
    <definedName name="BLPH112" hidden="1">#REF!</definedName>
    <definedName name="BLPH113" hidden="1">#REF!</definedName>
    <definedName name="BLPH114" hidden="1">#REF!</definedName>
    <definedName name="BLPH115" hidden="1">#REF!</definedName>
    <definedName name="BLPH116" hidden="1">#REF!</definedName>
    <definedName name="BLPH117" hidden="1">#REF!</definedName>
    <definedName name="BLPH118" hidden="1">#REF!</definedName>
    <definedName name="BLPH119" hidden="1">#REF!</definedName>
    <definedName name="BLPH12" hidden="1">#REF!</definedName>
    <definedName name="BLPH120" hidden="1">#REF!</definedName>
    <definedName name="BLPH121" hidden="1">'[3]US Equity BL'!#REF!</definedName>
    <definedName name="BLPH122" hidden="1">'[3]US Equity BL'!#REF!</definedName>
    <definedName name="BLPH123" hidden="1">'[4]Jpn(labor)'!$A$8</definedName>
    <definedName name="BLPH124" hidden="1">'[4]Jpn(labor)'!$C$8</definedName>
    <definedName name="BLPH125" hidden="1">'[4]Jpn(labor)'!$E$8</definedName>
    <definedName name="BLPH126" hidden="1">'[4]Jpn(labor)'!$D$8</definedName>
    <definedName name="BLPH127" hidden="1">#REF!</definedName>
    <definedName name="BLPH128" hidden="1">#REF!</definedName>
    <definedName name="BLPH129" hidden="1">#REF!</definedName>
    <definedName name="BLPH13" hidden="1">#REF!</definedName>
    <definedName name="BLPH130" hidden="1">[5]Fedfunds!#REF!</definedName>
    <definedName name="BLPH131" hidden="1">[5]Fedfunds!#REF!</definedName>
    <definedName name="BLPH132" hidden="1">[5]Fedfunds!#REF!</definedName>
    <definedName name="BLPH133" hidden="1">[5]Fedfunds!#REF!</definedName>
    <definedName name="BLPH134" hidden="1">[5]Fedfunds!#REF!</definedName>
    <definedName name="BLPH135" hidden="1">[5]Fedfunds!#REF!</definedName>
    <definedName name="BLPH136" hidden="1">[5]Fedfunds!#REF!</definedName>
    <definedName name="BLPH137" hidden="1">[5]Fedfunds!#REF!</definedName>
    <definedName name="BLPH138" hidden="1">[5]Fedfunds!#REF!</definedName>
    <definedName name="BLPH139" hidden="1">[5]Fedfunds!#REF!</definedName>
    <definedName name="BLPH14" hidden="1">#REF!</definedName>
    <definedName name="BLPH140" hidden="1">[5]Fedfunds!#REF!</definedName>
    <definedName name="BLPH141" hidden="1">[5]Fedfunds!#REF!</definedName>
    <definedName name="BLPH142" hidden="1">[5]Fedfunds!#REF!</definedName>
    <definedName name="BLPH143" hidden="1">[5]Fedfunds!#REF!</definedName>
    <definedName name="BLPH144" hidden="1">[5]Fedfunds!#REF!</definedName>
    <definedName name="BLPH145" hidden="1">[5]Fedfunds!#REF!</definedName>
    <definedName name="BLPH146" hidden="1">[5]Fedfunds!#REF!</definedName>
    <definedName name="BLPH147" hidden="1">[5]Fedfunds!#REF!</definedName>
    <definedName name="BLPH148" hidden="1">[5]Fedfunds!#REF!</definedName>
    <definedName name="BLPH149" hidden="1">[5]Fedfunds!#REF!</definedName>
    <definedName name="BLPH15" hidden="1">#REF!</definedName>
    <definedName name="BLPH150" hidden="1">[5]Fedfunds!#REF!</definedName>
    <definedName name="BLPH151" hidden="1">[5]Fedfunds!#REF!</definedName>
    <definedName name="BLPH152" hidden="1">[5]Fedfunds!#REF!</definedName>
    <definedName name="BLPH153" hidden="1">#REF!</definedName>
    <definedName name="BLPH154" hidden="1">#REF!</definedName>
    <definedName name="BLPH155" hidden="1">#REF!</definedName>
    <definedName name="BLPH156" hidden="1">#REF!</definedName>
    <definedName name="BLPH157" hidden="1">#REF!</definedName>
    <definedName name="BLPH158" hidden="1">#REF!</definedName>
    <definedName name="BLPH159" hidden="1">#REF!</definedName>
    <definedName name="BLPH16" hidden="1">#REF!</definedName>
    <definedName name="BLPH160" hidden="1">#REF!</definedName>
    <definedName name="BLPH161" hidden="1">#REF!</definedName>
    <definedName name="BLPH162" hidden="1">#REF!</definedName>
    <definedName name="BLPH163" hidden="1">#REF!</definedName>
    <definedName name="BLPH164" hidden="1">#REF!</definedName>
    <definedName name="BLPH165" hidden="1">#REF!</definedName>
    <definedName name="BLPH166" hidden="1">#REF!</definedName>
    <definedName name="BLPH167" hidden="1">#REF!</definedName>
    <definedName name="BLPH168" hidden="1">#REF!</definedName>
    <definedName name="BLPH169" hidden="1">#REF!</definedName>
    <definedName name="BLPH17" hidden="1">#REF!</definedName>
    <definedName name="BLPH170" hidden="1">#REF!</definedName>
    <definedName name="BLPH171" hidden="1">#REF!</definedName>
    <definedName name="BLPH172" hidden="1">#REF!</definedName>
    <definedName name="BLPH173" hidden="1">#REF!</definedName>
    <definedName name="BLPH174" hidden="1">#REF!</definedName>
    <definedName name="BLPH175" hidden="1">#REF!</definedName>
    <definedName name="BLPH176" hidden="1">#REF!</definedName>
    <definedName name="BLPH177" hidden="1">#REF!</definedName>
    <definedName name="BLPH178" hidden="1">#REF!</definedName>
    <definedName name="BLPH179" hidden="1">#REF!</definedName>
    <definedName name="BLPH18" hidden="1">#REF!</definedName>
    <definedName name="BLPH180" hidden="1">#REF!</definedName>
    <definedName name="BLPH181" hidden="1">#REF!</definedName>
    <definedName name="BLPH182" hidden="1">#REF!</definedName>
    <definedName name="BLPH183" hidden="1">#REF!</definedName>
    <definedName name="BLPH184" hidden="1">#REF!</definedName>
    <definedName name="BLPH185" hidden="1">#REF!</definedName>
    <definedName name="BLPH186" hidden="1">#REF!</definedName>
    <definedName name="BLPH187" hidden="1">#REF!</definedName>
    <definedName name="BLPH188" hidden="1">#REF!</definedName>
    <definedName name="BLPH189" hidden="1">#REF!</definedName>
    <definedName name="BLPH19" hidden="1">#REF!</definedName>
    <definedName name="BLPH190" hidden="1">#REF!</definedName>
    <definedName name="BLPH191" hidden="1">#REF!</definedName>
    <definedName name="BLPH192" hidden="1">#REF!</definedName>
    <definedName name="BLPH193" hidden="1">#REF!</definedName>
    <definedName name="BLPH194" hidden="1">#REF!</definedName>
    <definedName name="BLPH195" hidden="1">#REF!</definedName>
    <definedName name="BLPH196" hidden="1">#REF!</definedName>
    <definedName name="BLPH197" hidden="1">#REF!</definedName>
    <definedName name="BLPH198" hidden="1">#REF!</definedName>
    <definedName name="BLPH199" hidden="1">#REF!</definedName>
    <definedName name="BLPH2" hidden="1">#REF!</definedName>
    <definedName name="BLPH20" hidden="1">#REF!</definedName>
    <definedName name="BLPH200" hidden="1">#REF!</definedName>
    <definedName name="BLPH201" hidden="1">#REF!</definedName>
    <definedName name="BLPH202" hidden="1">#REF!</definedName>
    <definedName name="BLPH203" hidden="1">#REF!</definedName>
    <definedName name="BLPH204" hidden="1">#REF!</definedName>
    <definedName name="BLPH205" hidden="1">#REF!</definedName>
    <definedName name="BLPH206" hidden="1">#REF!</definedName>
    <definedName name="BLPH207" hidden="1">#REF!</definedName>
    <definedName name="BLPH208" hidden="1">'[4]Real(i-10yr)'!$I$9</definedName>
    <definedName name="BLPH209" hidden="1">#REF!</definedName>
    <definedName name="BLPH21" hidden="1">#REF!</definedName>
    <definedName name="BLPH210" hidden="1">#REF!</definedName>
    <definedName name="BLPH211" hidden="1">#REF!</definedName>
    <definedName name="BLPH212" hidden="1">[4]ILB!$D$8</definedName>
    <definedName name="BLPH213" hidden="1">[4]ILB!$B$8</definedName>
    <definedName name="BLPH214" hidden="1">[4]ILB!$J$8</definedName>
    <definedName name="BLPH215" hidden="1">[4]ILB!$H$8</definedName>
    <definedName name="BLPH216" hidden="1">[4]ILB!$P$8</definedName>
    <definedName name="BLPH217" hidden="1">[4]ILB!$N$8</definedName>
    <definedName name="BLPH218" hidden="1">[4]ILB!#REF!</definedName>
    <definedName name="BLPH219" hidden="1">[4]ILB!#REF!</definedName>
    <definedName name="BLPH22" hidden="1">#REF!</definedName>
    <definedName name="BLPH220" hidden="1">[4]Semi!$E$9</definedName>
    <definedName name="BLPH221" hidden="1">[4]Semi!$D$9</definedName>
    <definedName name="BLPH222" hidden="1">[4]Semi!$B$9</definedName>
    <definedName name="BLPH223" hidden="1">[4]Semi!$K$9</definedName>
    <definedName name="BLPH224" hidden="1">[4]Semi!$J$9</definedName>
    <definedName name="BLPH225" hidden="1">[4]Semi!$I$9</definedName>
    <definedName name="BLPH226" hidden="1">[4]Semi!$G$9</definedName>
    <definedName name="BLPH227" hidden="1">[4]Semi!$F$9</definedName>
    <definedName name="BLPH228" hidden="1">#REF!</definedName>
    <definedName name="BLPH229" hidden="1">#REF!</definedName>
    <definedName name="BLPH23" hidden="1">#REF!</definedName>
    <definedName name="BLPH230" hidden="1">#REF!</definedName>
    <definedName name="BLPH231" hidden="1">#REF!</definedName>
    <definedName name="BLPH232" hidden="1">#REF!</definedName>
    <definedName name="BLPH233" hidden="1">#REF!</definedName>
    <definedName name="BLPH234" hidden="1">#REF!</definedName>
    <definedName name="BLPH235" hidden="1">#REF!</definedName>
    <definedName name="BLPH236" hidden="1">#REF!</definedName>
    <definedName name="BLPH237" hidden="1">#REF!</definedName>
    <definedName name="BLPH238" hidden="1">#REF!</definedName>
    <definedName name="BLPH239" hidden="1">#REF!</definedName>
    <definedName name="BLPH24" hidden="1">#REF!</definedName>
    <definedName name="BLPH240" hidden="1">#REF!</definedName>
    <definedName name="BLPH241" hidden="1">#REF!</definedName>
    <definedName name="BLPH242" hidden="1">#REF!</definedName>
    <definedName name="BLPH243" hidden="1">#REF!</definedName>
    <definedName name="BLPH244" hidden="1">#REF!</definedName>
    <definedName name="BLPH245" hidden="1">#REF!</definedName>
    <definedName name="BLPH246" hidden="1">#REF!</definedName>
    <definedName name="BLPH247" hidden="1">#REF!</definedName>
    <definedName name="BLPH248" hidden="1">[6]Forex!#REF!</definedName>
    <definedName name="BLPH249" hidden="1">[6]Forex!#REF!</definedName>
    <definedName name="BLPH25" hidden="1">#REF!</definedName>
    <definedName name="BLPH250" hidden="1">#REF!</definedName>
    <definedName name="BLPH251" hidden="1">#REF!</definedName>
    <definedName name="BLPH252" hidden="1">#REF!</definedName>
    <definedName name="BLPH253" hidden="1">#REF!</definedName>
    <definedName name="BLPH254" hidden="1">#REF!</definedName>
    <definedName name="BLPH255" hidden="1">#REF!</definedName>
    <definedName name="BLPH256" hidden="1">#REF!</definedName>
    <definedName name="BLPH257" hidden="1">#REF!</definedName>
    <definedName name="BLPH258" hidden="1">#REF!</definedName>
    <definedName name="BLPH259" hidden="1">#REF!</definedName>
    <definedName name="BLPH26" hidden="1">#REF!</definedName>
    <definedName name="BLPH260" hidden="1">#REF!</definedName>
    <definedName name="BLPH261" hidden="1">#REF!</definedName>
    <definedName name="BLPH262" hidden="1">#REF!</definedName>
    <definedName name="BLPH263" hidden="1">#REF!</definedName>
    <definedName name="BLPH264" hidden="1">#REF!</definedName>
    <definedName name="BLPH265" hidden="1">#REF!</definedName>
    <definedName name="BLPH266" hidden="1">#REF!</definedName>
    <definedName name="BLPH267" hidden="1">#REF!</definedName>
    <definedName name="BLPH268" hidden="1">#REF!</definedName>
    <definedName name="BLPH269" hidden="1">#REF!</definedName>
    <definedName name="BLPH27" hidden="1">#REF!</definedName>
    <definedName name="BLPH270" hidden="1">#REF!</definedName>
    <definedName name="BLPH271" hidden="1">#REF!</definedName>
    <definedName name="BLPH28" hidden="1">#REF!</definedName>
    <definedName name="BLPH29" hidden="1">#REF!</definedName>
    <definedName name="BLPH3" hidden="1">#REF!</definedName>
    <definedName name="BLPH30" hidden="1">#REF!</definedName>
    <definedName name="BLPH302" hidden="1">[7]Payroll!$B$10</definedName>
    <definedName name="BLPH31" hidden="1">#REF!</definedName>
    <definedName name="BLPH32" hidden="1">#REF!</definedName>
    <definedName name="BLPH33" hidden="1">#REF!</definedName>
    <definedName name="BLPH34" hidden="1">#REF!</definedName>
    <definedName name="BLPH35" hidden="1">#REF!</definedName>
    <definedName name="BLPH36" hidden="1">#REF!</definedName>
    <definedName name="BLPH37" hidden="1">#REF!</definedName>
    <definedName name="BLPH38" hidden="1">#REF!</definedName>
    <definedName name="BLPH39" hidden="1">#REF!</definedName>
    <definedName name="BLPH4" hidden="1">#REF!</definedName>
    <definedName name="BLPH40" hidden="1">#REF!</definedName>
    <definedName name="BLPH41" hidden="1">#REF!</definedName>
    <definedName name="BLPH42" hidden="1">#REF!</definedName>
    <definedName name="BLPH43" hidden="1">#REF!</definedName>
    <definedName name="BLPH44" hidden="1">#REF!</definedName>
    <definedName name="BLPH45" hidden="1">#REF!</definedName>
    <definedName name="BLPH46" hidden="1">#REF!</definedName>
    <definedName name="BLPH47" hidden="1">#REF!</definedName>
    <definedName name="BLPH48" hidden="1">'[3]US Equity BL'!#REF!</definedName>
    <definedName name="BLPH49" hidden="1">'[3]US Equity BL'!#REF!</definedName>
    <definedName name="BLPH5" hidden="1">#REF!</definedName>
    <definedName name="BLPH50" hidden="1">[8]daily!#REF!</definedName>
    <definedName name="BLPH51" hidden="1">[8]daily!#REF!</definedName>
    <definedName name="BLPH52" hidden="1">'[3]US Equity BL'!#REF!</definedName>
    <definedName name="BLPH53" hidden="1">[8]daily!#REF!</definedName>
    <definedName name="BLPH54" hidden="1">[8]daily!#REF!</definedName>
    <definedName name="BLPH55" hidden="1">[8]daily!#REF!</definedName>
    <definedName name="BLPH56" hidden="1">[8]daily!#REF!</definedName>
    <definedName name="BLPH57" hidden="1">[8]daily!#REF!</definedName>
    <definedName name="BLPH58" hidden="1">'[3]US Equity BL'!#REF!</definedName>
    <definedName name="BLPH59" hidden="1">'[3]US Equity BL'!#REF!</definedName>
    <definedName name="BLPH5B4">'[9]1. west texas intermediate'!#REF!</definedName>
    <definedName name="BLPH6" hidden="1">#REF!</definedName>
    <definedName name="BLPH60" hidden="1">'[3]US Equity BL'!#REF!</definedName>
    <definedName name="BLPH61" hidden="1">'[3]US Equity BL'!#REF!</definedName>
    <definedName name="BLPH62" hidden="1">[10]OIL1!$C$6</definedName>
    <definedName name="BLPH63" hidden="1">[11]OIL!#REF!</definedName>
    <definedName name="BLPH64" hidden="1">[11]OIL!#REF!</definedName>
    <definedName name="BLPH65" hidden="1">'[3]US Equity BL'!#REF!</definedName>
    <definedName name="BLPH66" hidden="1">'[3]US Equity BL'!#REF!</definedName>
    <definedName name="BLPH67" hidden="1">'[3]US Equity BL'!#REF!</definedName>
    <definedName name="BLPH68" hidden="1">'[3]US Equity BL'!#REF!</definedName>
    <definedName name="BLPH69" hidden="1">'[3]US Equity BL'!#REF!</definedName>
    <definedName name="BLPH6B4">'[9]1. west texas intermediate'!#REF!</definedName>
    <definedName name="BLPH7" hidden="1">#REF!</definedName>
    <definedName name="BLPH70" hidden="1">'[3]US Equity BL'!#REF!</definedName>
    <definedName name="BLPH71" hidden="1">'[3]US Equity BL'!#REF!</definedName>
    <definedName name="BLPH72" hidden="1">'[3]US Equity BL'!#REF!</definedName>
    <definedName name="BLPH73" hidden="1">'[3]US Equity BL'!#REF!</definedName>
    <definedName name="BLPH74" hidden="1">'[3]US Equity BL'!#REF!</definedName>
    <definedName name="BLPH75" hidden="1">#REF!</definedName>
    <definedName name="BLPH76" hidden="1">'[3]US Equity BL'!#REF!</definedName>
    <definedName name="BLPH77" hidden="1">'[3]US Equity BL'!#REF!</definedName>
    <definedName name="BLPH78" hidden="1">'[3]US Equity BL'!#REF!</definedName>
    <definedName name="BLPH79" hidden="1">'[3]US Equity BL'!#REF!</definedName>
    <definedName name="BLPH7B4">'[9]1. west texas intermediate'!#REF!</definedName>
    <definedName name="BLPH7M4">'[9]1. west texas intermediate'!#REF!</definedName>
    <definedName name="BLPH8" hidden="1">#REF!</definedName>
    <definedName name="BLPH80" hidden="1">'[3]US Equity BL'!#REF!</definedName>
    <definedName name="BLPH81" hidden="1">'[3]US Equity BL'!#REF!</definedName>
    <definedName name="BLPH82" hidden="1">'[3]US Equity BL'!#REF!</definedName>
    <definedName name="BLPH83" hidden="1">'[3]US Equity BL'!#REF!</definedName>
    <definedName name="BLPH84" hidden="1">'[3]US Equity BL'!#REF!</definedName>
    <definedName name="BLPH85" hidden="1">'[3]US Equity BL'!#REF!</definedName>
    <definedName name="BLPH86" hidden="1">'[3]US Equity BL'!#REF!</definedName>
    <definedName name="BLPH87" hidden="1">'[3]US Equity BL'!#REF!</definedName>
    <definedName name="BLPH88" hidden="1">'[3]US Equity BL'!#REF!</definedName>
    <definedName name="BLPH89" hidden="1">'[3]US Equity BL'!#REF!</definedName>
    <definedName name="BLPH9" hidden="1">#REF!</definedName>
    <definedName name="BLPH90" hidden="1">'[3]US Equity BL'!#REF!</definedName>
    <definedName name="BLPH91" hidden="1">'[3]US Equity BL'!#REF!</definedName>
    <definedName name="BLPH92" hidden="1">'[3]US Equity BL'!#REF!</definedName>
    <definedName name="BLPH93" hidden="1">'[3]US Equity BL'!#REF!</definedName>
    <definedName name="BLPH94" hidden="1">'[3]US Equity BL'!#REF!</definedName>
    <definedName name="BLPH95" hidden="1">'[3]US Equity BL'!#REF!</definedName>
    <definedName name="BLPH96" hidden="1">'[3]US Equity BL'!#REF!</definedName>
    <definedName name="BLPH97" hidden="1">'[3]US Equity BL'!#REF!</definedName>
    <definedName name="BLPH98" hidden="1">'[3]US Equity BL'!#REF!</definedName>
    <definedName name="BLPH99" hidden="1">'[3]US Equity BL'!#REF!</definedName>
    <definedName name="daily_interest_rates">'[12]daily calculations'!#REF!</definedName>
    <definedName name="DATES">#REF!</definedName>
    <definedName name="DLX1.INC1">'[13]Jpn(GDP)'!$A$4:$J$9</definedName>
    <definedName name="DLX1.USE">#REF!</definedName>
    <definedName name="DLX10.EMG4">#REF!</definedName>
    <definedName name="DLX11.EMG4">#REF!</definedName>
    <definedName name="DLX12.EMG4">#REF!</definedName>
    <definedName name="DLX13.LAT1">#REF!</definedName>
    <definedName name="DLX14.USE">#REF!</definedName>
    <definedName name="DLX15.USE">#REF!</definedName>
    <definedName name="DLX16.USE">#REF!</definedName>
    <definedName name="DLX17.USW1">#REF!</definedName>
    <definedName name="DLX2.INC1">'[13]GER(emp)'!$B$4:$E$9</definedName>
    <definedName name="DLX2.JPN1">'[2]JPN(Tankan&amp;Inv)'!$D$6:$E$9</definedName>
    <definedName name="DLX3.EUR2">'[13]GER(emp)'!$J$8:$M$13</definedName>
    <definedName name="DLX3.JPN1">#REF!</definedName>
    <definedName name="DLX4.EUR">#REF!</definedName>
    <definedName name="DLX4.INC1">'[13]Jpn(labor)'!$G$2:$L$7</definedName>
    <definedName name="DLX5.INC1">'[13]Jpn(Cap)'!$A$7:$X$12</definedName>
    <definedName name="DLX6.EUR">#REF!</definedName>
    <definedName name="DLX6.INC1">'[13]Jpn(Lend)'!$B$4:$L$6</definedName>
    <definedName name="DLX7.INC1">'[14]UScyc(Inv)'!$B$4:$D$9</definedName>
    <definedName name="DLX8.INC1">'[14]EA(contri)'!$B$9:$IL$14</definedName>
    <definedName name="DLX9.INC1">'[14]JPN(Labor2)'!$F$7:$L$12</definedName>
    <definedName name="EdssBatchRange">#REF!</definedName>
    <definedName name="Fig8.2a">#REF!</definedName>
    <definedName name="hhh" hidden="1">[15]daily!#REF!</definedName>
    <definedName name="NAMES">#REF!</definedName>
    <definedName name="NAMES_fidr_r">[12]monthly!#REF!</definedName>
    <definedName name="names_figb_r">[12]monthly!#REF!</definedName>
    <definedName name="pchar00memu.m">[12]monthly!#REF!</definedName>
    <definedName name="RgFdPartCsource">#REF!</definedName>
    <definedName name="RgFdPartEseries">#REF!</definedName>
    <definedName name="RgFdPartEsource">#REF!</definedName>
    <definedName name="RgFdReptCSeries">#REF!</definedName>
    <definedName name="RgFdReptCsource">#REF!</definedName>
    <definedName name="RgFdReptEseries">#REF!</definedName>
    <definedName name="RgFdReptEsource">#REF!</definedName>
    <definedName name="RgFdSAMethod">#REF!</definedName>
    <definedName name="RgFdTbBper">#REF!</definedName>
    <definedName name="RgFdTbCreate">#REF!</definedName>
    <definedName name="RgFdTbEper">#REF!</definedName>
    <definedName name="RGFdTbFoot">#REF!</definedName>
    <definedName name="RgFdTbFreq">#REF!</definedName>
    <definedName name="RgFdTbFreqVal">#REF!</definedName>
    <definedName name="RgFdTbSendto">#REF!</definedName>
    <definedName name="RgFdWgtMethod">#REF!</definedName>
    <definedName name="u163lnulcm_x_et.m">[12]monthly!#REF!</definedName>
    <definedName name="ValidationList">#REF!</definedName>
    <definedName name="we11pcpi.m">[12]monthly!#REF!</definedName>
  </definedNames>
  <calcPr calcId="125725"/>
</workbook>
</file>

<file path=xl/calcChain.xml><?xml version="1.0" encoding="utf-8"?>
<calcChain xmlns="http://schemas.openxmlformats.org/spreadsheetml/2006/main">
  <c r="G39" i="9"/>
  <c r="G38"/>
  <c r="G37"/>
  <c r="L36"/>
  <c r="L35"/>
  <c r="G35"/>
  <c r="L34"/>
  <c r="G34"/>
  <c r="L33"/>
  <c r="G33"/>
  <c r="O32"/>
  <c r="L32"/>
  <c r="G32"/>
  <c r="O31"/>
  <c r="O30"/>
  <c r="L30"/>
  <c r="G30"/>
  <c r="Q29"/>
  <c r="O29"/>
  <c r="L29"/>
  <c r="G29"/>
  <c r="O28"/>
  <c r="L28"/>
  <c r="G28"/>
  <c r="Q27"/>
  <c r="O27"/>
  <c r="L27"/>
  <c r="G27"/>
  <c r="P26"/>
  <c r="Q26" s="1"/>
  <c r="L26"/>
  <c r="G26"/>
  <c r="Q32" s="1"/>
  <c r="Q25"/>
  <c r="O25"/>
  <c r="L25"/>
  <c r="G25"/>
  <c r="Q31" s="1"/>
  <c r="O24"/>
  <c r="L24"/>
  <c r="G24"/>
  <c r="Q30" s="1"/>
  <c r="Q23"/>
  <c r="O23"/>
  <c r="L23"/>
  <c r="G23"/>
  <c r="Q28" s="1"/>
  <c r="O22"/>
  <c r="L22"/>
  <c r="O21"/>
  <c r="L21"/>
  <c r="G21"/>
  <c r="Q24" s="1"/>
  <c r="O20"/>
  <c r="L20"/>
  <c r="G20"/>
  <c r="Q22" s="1"/>
  <c r="Q19"/>
  <c r="O19"/>
  <c r="L19"/>
  <c r="G19"/>
  <c r="Q21" s="1"/>
  <c r="O18"/>
  <c r="L18"/>
  <c r="G18"/>
  <c r="Q20" s="1"/>
  <c r="O17"/>
  <c r="Q16"/>
  <c r="O16"/>
  <c r="L16"/>
  <c r="G16"/>
  <c r="Q18" s="1"/>
  <c r="Q15"/>
  <c r="O15"/>
  <c r="L15"/>
  <c r="G15"/>
  <c r="Q17" s="1"/>
  <c r="O14"/>
  <c r="L14"/>
  <c r="G14"/>
  <c r="Q14" s="1"/>
  <c r="O13"/>
  <c r="L13"/>
  <c r="G13"/>
  <c r="Q13" s="1"/>
  <c r="O12"/>
  <c r="L12"/>
  <c r="G12"/>
  <c r="Q12" s="1"/>
  <c r="O11"/>
  <c r="L11"/>
  <c r="G11"/>
  <c r="Q11" s="1"/>
  <c r="Q10"/>
  <c r="O10"/>
  <c r="O9"/>
  <c r="L9"/>
  <c r="G9"/>
  <c r="Q9" s="1"/>
  <c r="O8"/>
  <c r="L8"/>
  <c r="G8"/>
  <c r="Q8" s="1"/>
  <c r="Q7"/>
  <c r="O7"/>
  <c r="O6"/>
  <c r="L6"/>
  <c r="G6"/>
  <c r="Q6" s="1"/>
  <c r="O5"/>
  <c r="L5"/>
  <c r="G5"/>
  <c r="Q5" s="1"/>
  <c r="O4"/>
  <c r="L4"/>
  <c r="G4"/>
  <c r="Q4" s="1"/>
  <c r="Q2"/>
  <c r="G34" i="8"/>
  <c r="D34"/>
  <c r="Q33" s="1"/>
  <c r="J33"/>
  <c r="L33" s="1"/>
  <c r="H33"/>
  <c r="F33"/>
  <c r="E33"/>
  <c r="Q32"/>
  <c r="J32"/>
  <c r="L32" s="1"/>
  <c r="H32"/>
  <c r="F32"/>
  <c r="E32"/>
  <c r="Q31"/>
  <c r="J31"/>
  <c r="L31" s="1"/>
  <c r="H31"/>
  <c r="F31"/>
  <c r="E31"/>
  <c r="Q30"/>
  <c r="J30"/>
  <c r="L30" s="1"/>
  <c r="H30"/>
  <c r="F30"/>
  <c r="E30"/>
  <c r="Q29"/>
  <c r="J29"/>
  <c r="L29" s="1"/>
  <c r="H29"/>
  <c r="F29"/>
  <c r="E29"/>
  <c r="Q28"/>
  <c r="J28"/>
  <c r="L28" s="1"/>
  <c r="H28"/>
  <c r="F28"/>
  <c r="E28"/>
  <c r="Q27"/>
  <c r="J27"/>
  <c r="L27" s="1"/>
  <c r="H27"/>
  <c r="F27"/>
  <c r="E27"/>
  <c r="Q26"/>
  <c r="J26"/>
  <c r="L26" s="1"/>
  <c r="H26"/>
  <c r="F26"/>
  <c r="E26"/>
  <c r="Q25"/>
  <c r="J25"/>
  <c r="L25" s="1"/>
  <c r="H25"/>
  <c r="F25"/>
  <c r="E25"/>
  <c r="Q24"/>
  <c r="J24"/>
  <c r="L24" s="1"/>
  <c r="H24"/>
  <c r="F24"/>
  <c r="E24"/>
  <c r="Q23"/>
  <c r="J23"/>
  <c r="L23" s="1"/>
  <c r="H23"/>
  <c r="F23"/>
  <c r="E23"/>
  <c r="Q22"/>
  <c r="J22"/>
  <c r="L22" s="1"/>
  <c r="H22"/>
  <c r="F22"/>
  <c r="E22"/>
  <c r="Q21"/>
  <c r="J21"/>
  <c r="L21" s="1"/>
  <c r="H21"/>
  <c r="F21"/>
  <c r="E21"/>
  <c r="Q20"/>
  <c r="J20"/>
  <c r="L20" s="1"/>
  <c r="H20"/>
  <c r="F20"/>
  <c r="E20"/>
  <c r="Q19"/>
  <c r="J19"/>
  <c r="L19" s="1"/>
  <c r="H19"/>
  <c r="F19"/>
  <c r="E19"/>
  <c r="Q18"/>
  <c r="J18"/>
  <c r="L18" s="1"/>
  <c r="H18"/>
  <c r="F18"/>
  <c r="E18"/>
  <c r="Q17"/>
  <c r="J17"/>
  <c r="L17" s="1"/>
  <c r="H17"/>
  <c r="F17"/>
  <c r="E17"/>
  <c r="Q16"/>
  <c r="J16"/>
  <c r="L16" s="1"/>
  <c r="H16"/>
  <c r="F16"/>
  <c r="E16"/>
  <c r="Q15"/>
  <c r="J15"/>
  <c r="L15" s="1"/>
  <c r="H15"/>
  <c r="F15"/>
  <c r="E15"/>
  <c r="Q14"/>
  <c r="J14"/>
  <c r="L14" s="1"/>
  <c r="H14"/>
  <c r="F14"/>
  <c r="E14"/>
  <c r="Q13"/>
  <c r="J13"/>
  <c r="L13" s="1"/>
  <c r="H13"/>
  <c r="F13"/>
  <c r="E13"/>
  <c r="Q12"/>
  <c r="J12"/>
  <c r="L12" s="1"/>
  <c r="H12"/>
  <c r="F12"/>
  <c r="E12"/>
  <c r="Q11"/>
  <c r="J11"/>
  <c r="L11" s="1"/>
  <c r="H11"/>
  <c r="F11"/>
  <c r="E11"/>
  <c r="Q10"/>
  <c r="J10"/>
  <c r="L10" s="1"/>
  <c r="H10"/>
  <c r="F10"/>
  <c r="E10"/>
  <c r="Q9"/>
  <c r="J9"/>
  <c r="L9" s="1"/>
  <c r="H9"/>
  <c r="F9"/>
  <c r="E9"/>
  <c r="Q8"/>
  <c r="J8"/>
  <c r="L8" s="1"/>
  <c r="H8"/>
  <c r="F8"/>
  <c r="E8"/>
  <c r="Q7"/>
  <c r="J7"/>
  <c r="L7" s="1"/>
  <c r="H7"/>
  <c r="F7"/>
  <c r="E7"/>
  <c r="Q6"/>
  <c r="J6"/>
  <c r="L6" s="1"/>
  <c r="H6"/>
  <c r="F6"/>
  <c r="I6" s="1"/>
  <c r="K6" s="1"/>
  <c r="E6"/>
  <c r="Q5"/>
  <c r="J5"/>
  <c r="J34" s="1"/>
  <c r="H5"/>
  <c r="H34" s="1"/>
  <c r="N34" s="1"/>
  <c r="F5"/>
  <c r="F34" s="1"/>
  <c r="E5"/>
  <c r="O26" i="9" l="1"/>
  <c r="I7" i="8"/>
  <c r="K7" s="1"/>
  <c r="M7" s="1"/>
  <c r="I9"/>
  <c r="K9" s="1"/>
  <c r="M9"/>
  <c r="O9" s="1"/>
  <c r="I11"/>
  <c r="K11" s="1"/>
  <c r="M11" s="1"/>
  <c r="I13"/>
  <c r="K13" s="1"/>
  <c r="M13"/>
  <c r="O13" s="1"/>
  <c r="I15"/>
  <c r="K15" s="1"/>
  <c r="M15" s="1"/>
  <c r="I17"/>
  <c r="K17" s="1"/>
  <c r="M17"/>
  <c r="O17" s="1"/>
  <c r="I19"/>
  <c r="K19" s="1"/>
  <c r="M19" s="1"/>
  <c r="I21"/>
  <c r="K21" s="1"/>
  <c r="M21"/>
  <c r="O21" s="1"/>
  <c r="I23"/>
  <c r="K23" s="1"/>
  <c r="M23" s="1"/>
  <c r="I25"/>
  <c r="K25" s="1"/>
  <c r="M25"/>
  <c r="O25" s="1"/>
  <c r="I27"/>
  <c r="K27" s="1"/>
  <c r="M27" s="1"/>
  <c r="I29"/>
  <c r="K29" s="1"/>
  <c r="M29"/>
  <c r="O29" s="1"/>
  <c r="I31"/>
  <c r="K31" s="1"/>
  <c r="M31" s="1"/>
  <c r="I33"/>
  <c r="K33" s="1"/>
  <c r="M33"/>
  <c r="O33" s="1"/>
  <c r="M6"/>
  <c r="O6" s="1"/>
  <c r="I8"/>
  <c r="K8" s="1"/>
  <c r="M8"/>
  <c r="O8" s="1"/>
  <c r="N9"/>
  <c r="I10"/>
  <c r="K10" s="1"/>
  <c r="M10" s="1"/>
  <c r="I12"/>
  <c r="K12" s="1"/>
  <c r="M12"/>
  <c r="O12" s="1"/>
  <c r="N13"/>
  <c r="I14"/>
  <c r="K14" s="1"/>
  <c r="M14" s="1"/>
  <c r="I16"/>
  <c r="K16" s="1"/>
  <c r="M16"/>
  <c r="O16" s="1"/>
  <c r="N17"/>
  <c r="I18"/>
  <c r="K18" s="1"/>
  <c r="M18" s="1"/>
  <c r="I20"/>
  <c r="K20" s="1"/>
  <c r="M20"/>
  <c r="O20" s="1"/>
  <c r="N21"/>
  <c r="I22"/>
  <c r="K22" s="1"/>
  <c r="M22" s="1"/>
  <c r="I24"/>
  <c r="K24" s="1"/>
  <c r="M24"/>
  <c r="O24" s="1"/>
  <c r="N25"/>
  <c r="I26"/>
  <c r="K26" s="1"/>
  <c r="M26" s="1"/>
  <c r="I28"/>
  <c r="K28" s="1"/>
  <c r="M28"/>
  <c r="O28" s="1"/>
  <c r="N29"/>
  <c r="I30"/>
  <c r="K30" s="1"/>
  <c r="M30" s="1"/>
  <c r="I32"/>
  <c r="K32" s="1"/>
  <c r="M32"/>
  <c r="O32" s="1"/>
  <c r="N33"/>
  <c r="I5"/>
  <c r="L5"/>
  <c r="O31" l="1"/>
  <c r="N31"/>
  <c r="O23"/>
  <c r="N23"/>
  <c r="O15"/>
  <c r="N15"/>
  <c r="O7"/>
  <c r="N7"/>
  <c r="O30"/>
  <c r="N30"/>
  <c r="O26"/>
  <c r="N26"/>
  <c r="O22"/>
  <c r="N22"/>
  <c r="O18"/>
  <c r="N18"/>
  <c r="O14"/>
  <c r="N14"/>
  <c r="O10"/>
  <c r="N10"/>
  <c r="O27"/>
  <c r="N27"/>
  <c r="O19"/>
  <c r="N19"/>
  <c r="O11"/>
  <c r="N11"/>
  <c r="N6"/>
  <c r="I34"/>
  <c r="K5"/>
  <c r="M5" s="1"/>
  <c r="N32"/>
  <c r="N28"/>
  <c r="N24"/>
  <c r="N20"/>
  <c r="N16"/>
  <c r="N12"/>
  <c r="N8"/>
  <c r="O5" l="1"/>
  <c r="N5"/>
  <c r="W123" i="7" l="1"/>
  <c r="V123"/>
  <c r="U123"/>
  <c r="T123"/>
  <c r="S123"/>
  <c r="R123"/>
  <c r="Q123"/>
  <c r="P123"/>
  <c r="O123"/>
  <c r="N123"/>
  <c r="M123"/>
  <c r="L123"/>
  <c r="K123"/>
  <c r="J123"/>
  <c r="I123"/>
  <c r="H123"/>
  <c r="G123"/>
  <c r="F123"/>
  <c r="E123"/>
  <c r="D123"/>
  <c r="C123"/>
  <c r="B123"/>
  <c r="W122"/>
  <c r="V122"/>
  <c r="U122"/>
  <c r="T122"/>
  <c r="S122"/>
  <c r="R122"/>
  <c r="Q122"/>
  <c r="P122"/>
  <c r="O122"/>
  <c r="N122"/>
  <c r="M122"/>
  <c r="L122"/>
  <c r="K122"/>
  <c r="J122"/>
  <c r="I122"/>
  <c r="H122"/>
  <c r="G122"/>
  <c r="F122"/>
  <c r="E122"/>
  <c r="D122"/>
  <c r="C122"/>
  <c r="B122"/>
  <c r="W121"/>
  <c r="V121"/>
  <c r="U121"/>
  <c r="T121"/>
  <c r="S121"/>
  <c r="R121"/>
  <c r="Q121"/>
  <c r="P121"/>
  <c r="O121"/>
  <c r="N121"/>
  <c r="M121"/>
  <c r="L121"/>
  <c r="K121"/>
  <c r="J121"/>
  <c r="I121"/>
  <c r="H121"/>
  <c r="G121"/>
  <c r="F121"/>
  <c r="E121"/>
  <c r="D121"/>
  <c r="C121"/>
  <c r="B121"/>
  <c r="W119"/>
  <c r="V119"/>
  <c r="U119"/>
  <c r="T119"/>
  <c r="S119"/>
  <c r="R119"/>
  <c r="Q119"/>
  <c r="P119"/>
  <c r="O119"/>
  <c r="N119"/>
  <c r="M119"/>
  <c r="L119"/>
  <c r="K119"/>
  <c r="J119"/>
  <c r="I119"/>
  <c r="H119"/>
  <c r="G119"/>
  <c r="F119"/>
  <c r="E119"/>
  <c r="D119"/>
  <c r="C119"/>
  <c r="B119"/>
  <c r="W118"/>
  <c r="W120" s="1"/>
  <c r="V118"/>
  <c r="V120" s="1"/>
  <c r="U118"/>
  <c r="U120" s="1"/>
  <c r="T118"/>
  <c r="T120" s="1"/>
  <c r="S118"/>
  <c r="S120" s="1"/>
  <c r="R118"/>
  <c r="R120" s="1"/>
  <c r="Q118"/>
  <c r="Q120" s="1"/>
  <c r="P118"/>
  <c r="P120" s="1"/>
  <c r="O118"/>
  <c r="O120" s="1"/>
  <c r="N118"/>
  <c r="N120" s="1"/>
  <c r="M118"/>
  <c r="M120" s="1"/>
  <c r="L118"/>
  <c r="L120" s="1"/>
  <c r="K118"/>
  <c r="K120" s="1"/>
  <c r="J118"/>
  <c r="J120" s="1"/>
  <c r="I118"/>
  <c r="I120" s="1"/>
  <c r="H118"/>
  <c r="H120" s="1"/>
  <c r="G118"/>
  <c r="G120" s="1"/>
  <c r="F118"/>
  <c r="F120" s="1"/>
  <c r="E118"/>
  <c r="E120" s="1"/>
  <c r="D118"/>
  <c r="D120" s="1"/>
  <c r="C118"/>
  <c r="C120" s="1"/>
  <c r="B118"/>
  <c r="B120" s="1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B20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V71" i="5"/>
  <c r="U71"/>
  <c r="T71"/>
  <c r="S71"/>
  <c r="R71"/>
  <c r="O71"/>
  <c r="N71"/>
  <c r="M71"/>
  <c r="K71"/>
  <c r="J71"/>
  <c r="I71"/>
  <c r="V70"/>
  <c r="U70"/>
  <c r="T70"/>
  <c r="S70"/>
  <c r="R70"/>
  <c r="O70"/>
  <c r="N70"/>
  <c r="M70"/>
  <c r="K70"/>
  <c r="J70"/>
  <c r="I70"/>
  <c r="V69"/>
  <c r="U69"/>
  <c r="T69"/>
  <c r="S69"/>
  <c r="R69"/>
  <c r="O69"/>
  <c r="N69"/>
  <c r="M69"/>
  <c r="K69"/>
  <c r="J69"/>
  <c r="I69"/>
  <c r="V68"/>
  <c r="U68"/>
  <c r="T68"/>
  <c r="S68"/>
  <c r="R68"/>
  <c r="O68"/>
  <c r="N68"/>
  <c r="M68"/>
  <c r="K68"/>
  <c r="J68"/>
  <c r="I68"/>
  <c r="V67"/>
  <c r="U67"/>
  <c r="T67"/>
  <c r="S67"/>
  <c r="R67"/>
  <c r="O67"/>
  <c r="N67"/>
  <c r="M67"/>
  <c r="K67"/>
  <c r="J67"/>
  <c r="I67"/>
  <c r="V66"/>
  <c r="U66"/>
  <c r="T66"/>
  <c r="S66"/>
  <c r="R66"/>
  <c r="O66"/>
  <c r="N66"/>
  <c r="M66"/>
  <c r="K66"/>
  <c r="J66"/>
  <c r="I66"/>
  <c r="V65"/>
  <c r="U65"/>
  <c r="T65"/>
  <c r="S65"/>
  <c r="R65"/>
  <c r="O65"/>
  <c r="N65"/>
  <c r="M65"/>
  <c r="K65"/>
  <c r="J65"/>
  <c r="I65"/>
  <c r="V64"/>
  <c r="U64"/>
  <c r="T64"/>
  <c r="S64"/>
  <c r="R64"/>
  <c r="O64"/>
  <c r="N64"/>
  <c r="M64"/>
  <c r="K64"/>
  <c r="J64"/>
  <c r="I64"/>
  <c r="V63"/>
  <c r="U63"/>
  <c r="T63"/>
  <c r="S63"/>
  <c r="R63"/>
  <c r="O63"/>
  <c r="N63"/>
  <c r="M63"/>
  <c r="K63"/>
  <c r="J63"/>
  <c r="I63"/>
  <c r="V62"/>
  <c r="U62"/>
  <c r="T62"/>
  <c r="S62"/>
  <c r="R62"/>
  <c r="O62"/>
  <c r="N62"/>
  <c r="M62"/>
  <c r="K62"/>
  <c r="J62"/>
  <c r="I62"/>
  <c r="U61"/>
  <c r="T61"/>
  <c r="S61"/>
  <c r="R61"/>
  <c r="O61"/>
  <c r="N61"/>
  <c r="M61"/>
  <c r="K61"/>
  <c r="J61"/>
  <c r="I61"/>
  <c r="U60"/>
  <c r="T60"/>
  <c r="S60"/>
  <c r="R60"/>
  <c r="O60"/>
  <c r="N60"/>
  <c r="M60"/>
  <c r="K60"/>
  <c r="J60"/>
  <c r="I60"/>
  <c r="G60"/>
  <c r="F60"/>
  <c r="V60" s="1"/>
  <c r="V59"/>
  <c r="U59"/>
  <c r="T59"/>
  <c r="S59"/>
  <c r="R59"/>
  <c r="O59"/>
  <c r="N59"/>
  <c r="M59"/>
  <c r="K59"/>
  <c r="J59"/>
  <c r="I59"/>
  <c r="V58"/>
  <c r="U58"/>
  <c r="T58"/>
  <c r="S58"/>
  <c r="R58"/>
  <c r="O58"/>
  <c r="N58"/>
  <c r="M58"/>
  <c r="K58"/>
  <c r="J58"/>
  <c r="I58"/>
  <c r="V57"/>
  <c r="U57"/>
  <c r="T57"/>
  <c r="S57"/>
  <c r="R57"/>
  <c r="O57"/>
  <c r="N57"/>
  <c r="M57"/>
  <c r="K57"/>
  <c r="J57"/>
  <c r="I57"/>
  <c r="V56"/>
  <c r="U56"/>
  <c r="T56"/>
  <c r="S56"/>
  <c r="R56"/>
  <c r="O56"/>
  <c r="N56"/>
  <c r="M56"/>
  <c r="K56"/>
  <c r="J56"/>
  <c r="I56"/>
  <c r="V55"/>
  <c r="U55"/>
  <c r="T55"/>
  <c r="S55"/>
  <c r="R55"/>
  <c r="O55"/>
  <c r="N55"/>
  <c r="M55"/>
  <c r="K55"/>
  <c r="J55"/>
  <c r="I55"/>
  <c r="V54"/>
  <c r="U54"/>
  <c r="T54"/>
  <c r="S54"/>
  <c r="R54"/>
  <c r="O54"/>
  <c r="N54"/>
  <c r="M54"/>
  <c r="K54"/>
  <c r="J54"/>
  <c r="I54"/>
  <c r="V53"/>
  <c r="U53"/>
  <c r="T53"/>
  <c r="S53"/>
  <c r="R53"/>
  <c r="O53"/>
  <c r="N53"/>
  <c r="M53"/>
  <c r="K53"/>
  <c r="J53"/>
  <c r="I53"/>
  <c r="V52"/>
  <c r="U52"/>
  <c r="T52"/>
  <c r="S52"/>
  <c r="R52"/>
  <c r="O52"/>
  <c r="N52"/>
  <c r="M52"/>
  <c r="K52"/>
  <c r="J52"/>
  <c r="I52"/>
  <c r="V51"/>
  <c r="U51"/>
  <c r="T51"/>
  <c r="S51"/>
  <c r="R51"/>
  <c r="O51"/>
  <c r="N51"/>
  <c r="M51"/>
  <c r="K51"/>
  <c r="J51"/>
  <c r="I51"/>
  <c r="V50"/>
  <c r="U50"/>
  <c r="T50"/>
  <c r="S50"/>
  <c r="R50"/>
  <c r="O50"/>
  <c r="N50"/>
  <c r="M50"/>
  <c r="K50"/>
  <c r="J50"/>
  <c r="I50"/>
  <c r="V49"/>
  <c r="U49"/>
  <c r="T49"/>
  <c r="S49"/>
  <c r="R49"/>
  <c r="O49"/>
  <c r="N49"/>
  <c r="M49"/>
  <c r="K49"/>
  <c r="J49"/>
  <c r="I49"/>
  <c r="V48"/>
  <c r="U48"/>
  <c r="T48"/>
  <c r="S48"/>
  <c r="R48"/>
  <c r="O48"/>
  <c r="N48"/>
  <c r="M48"/>
  <c r="K48"/>
  <c r="J48"/>
  <c r="I48"/>
  <c r="V47"/>
  <c r="U47"/>
  <c r="T47"/>
  <c r="S47"/>
  <c r="R47"/>
  <c r="O47"/>
  <c r="N47"/>
  <c r="M47"/>
  <c r="K47"/>
  <c r="J47"/>
  <c r="I47"/>
  <c r="V46"/>
  <c r="U46"/>
  <c r="T46"/>
  <c r="S46"/>
  <c r="R46"/>
  <c r="O46"/>
  <c r="N46"/>
  <c r="M46"/>
  <c r="K46"/>
  <c r="J46"/>
  <c r="I46"/>
  <c r="V45"/>
  <c r="U45"/>
  <c r="T45"/>
  <c r="S45"/>
  <c r="R45"/>
  <c r="O45"/>
  <c r="N45"/>
  <c r="M45"/>
  <c r="K45"/>
  <c r="J45"/>
  <c r="I45"/>
  <c r="V44"/>
  <c r="U44"/>
  <c r="T44"/>
  <c r="S44"/>
  <c r="R44"/>
  <c r="O44"/>
  <c r="N44"/>
  <c r="M44"/>
  <c r="K44"/>
  <c r="J44"/>
  <c r="I44"/>
  <c r="V43"/>
  <c r="U43"/>
  <c r="T43"/>
  <c r="S43"/>
  <c r="R43"/>
  <c r="O43"/>
  <c r="N43"/>
  <c r="M43"/>
  <c r="K43"/>
  <c r="J43"/>
  <c r="I43"/>
  <c r="V42"/>
  <c r="U42"/>
  <c r="T42"/>
  <c r="S42"/>
  <c r="R42"/>
  <c r="O42"/>
  <c r="N42"/>
  <c r="M42"/>
  <c r="K42"/>
  <c r="J42"/>
  <c r="I42"/>
  <c r="V41"/>
  <c r="U41"/>
  <c r="T41"/>
  <c r="S41"/>
  <c r="R41"/>
  <c r="O41"/>
  <c r="N41"/>
  <c r="M41"/>
  <c r="K41"/>
  <c r="J41"/>
  <c r="I41"/>
  <c r="V40"/>
  <c r="U40"/>
  <c r="T40"/>
  <c r="S40"/>
  <c r="R40"/>
  <c r="O40"/>
  <c r="N40"/>
  <c r="M40"/>
  <c r="K40"/>
  <c r="J40"/>
  <c r="I40"/>
  <c r="V39"/>
  <c r="U39"/>
  <c r="T39"/>
  <c r="S39"/>
  <c r="R39"/>
  <c r="O39"/>
  <c r="N39"/>
  <c r="M39"/>
  <c r="K39"/>
  <c r="J39"/>
  <c r="I39"/>
  <c r="V38"/>
  <c r="U38"/>
  <c r="T38"/>
  <c r="S38"/>
  <c r="R38"/>
  <c r="O38"/>
  <c r="N38"/>
  <c r="M38"/>
  <c r="K38"/>
  <c r="J38"/>
  <c r="I38"/>
  <c r="V37"/>
  <c r="U37"/>
  <c r="T37"/>
  <c r="S37"/>
  <c r="R37"/>
  <c r="O37"/>
  <c r="N37"/>
  <c r="M37"/>
  <c r="K37"/>
  <c r="J37"/>
  <c r="I37"/>
  <c r="V36"/>
  <c r="U36"/>
  <c r="T36"/>
  <c r="S36"/>
  <c r="R36"/>
  <c r="O36"/>
  <c r="N36"/>
  <c r="M36"/>
  <c r="K36"/>
  <c r="J36"/>
  <c r="I36"/>
  <c r="V35"/>
  <c r="U35"/>
  <c r="T35"/>
  <c r="S35"/>
  <c r="R35"/>
  <c r="O35"/>
  <c r="N35"/>
  <c r="M35"/>
  <c r="K35"/>
  <c r="J35"/>
  <c r="I35"/>
  <c r="V34"/>
  <c r="U34"/>
  <c r="T34"/>
  <c r="S34"/>
  <c r="R34"/>
  <c r="O34"/>
  <c r="N34"/>
  <c r="M34"/>
  <c r="K34"/>
  <c r="J34"/>
  <c r="I34"/>
  <c r="V33"/>
  <c r="U33"/>
  <c r="T33"/>
  <c r="S33"/>
  <c r="R33"/>
  <c r="O33"/>
  <c r="N33"/>
  <c r="M33"/>
  <c r="K33"/>
  <c r="J33"/>
  <c r="I33"/>
  <c r="V32"/>
  <c r="U32"/>
  <c r="T32"/>
  <c r="S32"/>
  <c r="R32"/>
  <c r="O32"/>
  <c r="N32"/>
  <c r="M32"/>
  <c r="K32"/>
  <c r="J32"/>
  <c r="I32"/>
  <c r="V31"/>
  <c r="U31"/>
  <c r="T31"/>
  <c r="S31"/>
  <c r="R31"/>
  <c r="O31"/>
  <c r="N31"/>
  <c r="M31"/>
  <c r="K31"/>
  <c r="J31"/>
  <c r="I31"/>
  <c r="V30"/>
  <c r="U30"/>
  <c r="T30"/>
  <c r="S30"/>
  <c r="R30"/>
  <c r="O30"/>
  <c r="N30"/>
  <c r="M30"/>
  <c r="K30"/>
  <c r="J30"/>
  <c r="I30"/>
  <c r="V29"/>
  <c r="U29"/>
  <c r="T29"/>
  <c r="S29"/>
  <c r="R29"/>
  <c r="O29"/>
  <c r="N29"/>
  <c r="M29"/>
  <c r="K29"/>
  <c r="J29"/>
  <c r="I29"/>
  <c r="V28"/>
  <c r="U28"/>
  <c r="T28"/>
  <c r="S28"/>
  <c r="R28"/>
  <c r="O28"/>
  <c r="N28"/>
  <c r="M28"/>
  <c r="K28"/>
  <c r="J28"/>
  <c r="I28"/>
  <c r="V27"/>
  <c r="U27"/>
  <c r="T27"/>
  <c r="S27"/>
  <c r="R27"/>
  <c r="O27"/>
  <c r="N27"/>
  <c r="M27"/>
  <c r="K27"/>
  <c r="J27"/>
  <c r="I27"/>
  <c r="V26"/>
  <c r="U26"/>
  <c r="T26"/>
  <c r="S26"/>
  <c r="R26"/>
  <c r="O26"/>
  <c r="N26"/>
  <c r="M26"/>
  <c r="K26"/>
  <c r="J26"/>
  <c r="I26"/>
  <c r="V25"/>
  <c r="U25"/>
  <c r="T25"/>
  <c r="S25"/>
  <c r="R25"/>
  <c r="O25"/>
  <c r="N25"/>
  <c r="M25"/>
  <c r="K25"/>
  <c r="J25"/>
  <c r="I25"/>
  <c r="V24"/>
  <c r="U24"/>
  <c r="T24"/>
  <c r="S24"/>
  <c r="R24"/>
  <c r="O24"/>
  <c r="N24"/>
  <c r="M24"/>
  <c r="K24"/>
  <c r="J24"/>
  <c r="I24"/>
  <c r="V23"/>
  <c r="U23"/>
  <c r="T23"/>
  <c r="S23"/>
  <c r="R23"/>
  <c r="O23"/>
  <c r="N23"/>
  <c r="M23"/>
  <c r="K23"/>
  <c r="J23"/>
  <c r="I23"/>
  <c r="V22"/>
  <c r="U22"/>
  <c r="T22"/>
  <c r="S22"/>
  <c r="R22"/>
  <c r="O22"/>
  <c r="N22"/>
  <c r="M22"/>
  <c r="K22"/>
  <c r="J22"/>
  <c r="I22"/>
  <c r="V21"/>
  <c r="U21"/>
  <c r="T21"/>
  <c r="S21"/>
  <c r="R21"/>
  <c r="O21"/>
  <c r="N21"/>
  <c r="M21"/>
  <c r="K21"/>
  <c r="J21"/>
  <c r="I21"/>
  <c r="V20"/>
  <c r="U20"/>
  <c r="T20"/>
  <c r="S20"/>
  <c r="R20"/>
  <c r="O20"/>
  <c r="N20"/>
  <c r="M20"/>
  <c r="K20"/>
  <c r="J20"/>
  <c r="I20"/>
  <c r="V19"/>
  <c r="U19"/>
  <c r="T19"/>
  <c r="S19"/>
  <c r="R19"/>
  <c r="O19"/>
  <c r="N19"/>
  <c r="M19"/>
  <c r="K19"/>
  <c r="J19"/>
  <c r="I19"/>
  <c r="V18"/>
  <c r="U18"/>
  <c r="T18"/>
  <c r="S18"/>
  <c r="R18"/>
  <c r="O18"/>
  <c r="N18"/>
  <c r="M18"/>
  <c r="K18"/>
  <c r="J18"/>
  <c r="I18"/>
  <c r="V17"/>
  <c r="U17"/>
  <c r="T17"/>
  <c r="S17"/>
  <c r="R17"/>
  <c r="O17"/>
  <c r="N17"/>
  <c r="M17"/>
  <c r="K17"/>
  <c r="J17"/>
  <c r="I17"/>
  <c r="V16"/>
  <c r="U16"/>
  <c r="T16"/>
  <c r="S16"/>
  <c r="R16"/>
  <c r="O16"/>
  <c r="N16"/>
  <c r="M16"/>
  <c r="K16"/>
  <c r="J16"/>
  <c r="I16"/>
  <c r="U15"/>
  <c r="T15"/>
  <c r="S15"/>
  <c r="R15"/>
  <c r="O15"/>
  <c r="N15"/>
  <c r="M15"/>
  <c r="K15"/>
  <c r="J15"/>
  <c r="I15"/>
  <c r="U14"/>
  <c r="T14"/>
  <c r="S14"/>
  <c r="R14"/>
  <c r="O14"/>
  <c r="N14"/>
  <c r="M14"/>
  <c r="K14"/>
  <c r="J14"/>
  <c r="I14"/>
  <c r="U13"/>
  <c r="T13"/>
  <c r="S13"/>
  <c r="R13"/>
  <c r="O13"/>
  <c r="N13"/>
  <c r="M13"/>
  <c r="K13"/>
  <c r="J13"/>
  <c r="I13"/>
  <c r="U12"/>
  <c r="T12"/>
  <c r="S12"/>
  <c r="R12"/>
  <c r="O12"/>
  <c r="N12"/>
  <c r="M12"/>
  <c r="K12"/>
  <c r="J12"/>
  <c r="I12"/>
  <c r="V61" l="1"/>
</calcChain>
</file>

<file path=xl/comments1.xml><?xml version="1.0" encoding="utf-8"?>
<comments xmlns="http://schemas.openxmlformats.org/spreadsheetml/2006/main">
  <authors>
    <author>nerbil</author>
  </authors>
  <commentList>
    <comment ref="A6" authorId="0">
      <text>
        <r>
          <rPr>
            <sz val="9"/>
            <color indexed="81"/>
            <rFont val="Tahoma"/>
            <family val="2"/>
          </rPr>
          <t>Last Update: 1/6/2010 2:36:06 PM
By: nerbil</t>
        </r>
      </text>
    </comment>
  </commentList>
</comments>
</file>

<file path=xl/sharedStrings.xml><?xml version="1.0" encoding="utf-8"?>
<sst xmlns="http://schemas.openxmlformats.org/spreadsheetml/2006/main" count="1059" uniqueCount="343">
  <si>
    <t>actual semester growth - projected growth (09q1 sem)</t>
  </si>
  <si>
    <t>deviation_semgrowth</t>
  </si>
  <si>
    <t>2007 Nominal exports (merchandise exports) in percent of GDP</t>
  </si>
  <si>
    <t>expgdp07_pct</t>
  </si>
  <si>
    <t>Argentina</t>
  </si>
  <si>
    <t>Brazil</t>
  </si>
  <si>
    <t>Chile</t>
  </si>
  <si>
    <t>China</t>
  </si>
  <si>
    <t>Colombia</t>
  </si>
  <si>
    <t>Croatia</t>
  </si>
  <si>
    <t>Dominican Republic</t>
  </si>
  <si>
    <t>Estonia</t>
  </si>
  <si>
    <t>Hungary</t>
  </si>
  <si>
    <t>India</t>
  </si>
  <si>
    <t>Indonesia</t>
  </si>
  <si>
    <t>Latvia</t>
  </si>
  <si>
    <t>Lithuania</t>
  </si>
  <si>
    <t>Malaysia</t>
  </si>
  <si>
    <t>Mexico</t>
  </si>
  <si>
    <t>Peru</t>
  </si>
  <si>
    <t>Philippines</t>
  </si>
  <si>
    <t>Russia</t>
  </si>
  <si>
    <t>Serbia, Republic of</t>
  </si>
  <si>
    <t>South Africa</t>
  </si>
  <si>
    <t>Thailand</t>
  </si>
  <si>
    <t>Turkey</t>
  </si>
  <si>
    <t>Venezuela</t>
  </si>
  <si>
    <t>Belarus</t>
  </si>
  <si>
    <t>Bulgaria</t>
  </si>
  <si>
    <t>Czech Republic</t>
  </si>
  <si>
    <t>Poland</t>
  </si>
  <si>
    <t xml:space="preserve">Slovak Republic     </t>
  </si>
  <si>
    <t>Slovenia</t>
  </si>
  <si>
    <t>Vietnam</t>
  </si>
  <si>
    <t>Israel</t>
  </si>
  <si>
    <t>Korea</t>
  </si>
  <si>
    <t>Taiwan</t>
  </si>
  <si>
    <t>Unexpected ptn g adj. for exp. share (Sem g - fcst sem g; with 7 ctry interp data)</t>
  </si>
  <si>
    <t>unexptradwegrw3_expshare</t>
  </si>
  <si>
    <t>stdebt_gdp07</t>
  </si>
  <si>
    <t>CA deficit in % of GDP (2007) [CA balance * -1]</t>
  </si>
  <si>
    <t>ca_def_gdp07</t>
  </si>
  <si>
    <t>Data for Graph</t>
  </si>
  <si>
    <t>Exchange rate</t>
  </si>
  <si>
    <t>Reserves</t>
  </si>
  <si>
    <t>Monthly</t>
  </si>
  <si>
    <t>Reserves monthly</t>
  </si>
  <si>
    <t>Units</t>
  </si>
  <si>
    <t>National Currency</t>
  </si>
  <si>
    <t>Scale</t>
  </si>
  <si>
    <t>Billions</t>
  </si>
  <si>
    <t>None</t>
  </si>
  <si>
    <t>Country_Code</t>
  </si>
  <si>
    <t>Country</t>
  </si>
  <si>
    <t>Industrial Countries</t>
  </si>
  <si>
    <t xml:space="preserve">Emerging Economies  </t>
  </si>
  <si>
    <t>World</t>
  </si>
  <si>
    <t>G-7</t>
  </si>
  <si>
    <t>G-20</t>
  </si>
  <si>
    <t>Database</t>
  </si>
  <si>
    <t>P:\WRK\GDS\GDS.BNK,TYPE=LAREMOS</t>
  </si>
  <si>
    <t>p:\wrk\prd\ngdp_r.bnk, type=laremos</t>
  </si>
  <si>
    <t>Series_Code</t>
  </si>
  <si>
    <t>F101NGDP_R</t>
  </si>
  <si>
    <t>F035NGDP_R</t>
  </si>
  <si>
    <t>F001NGDP_R</t>
  </si>
  <si>
    <t>F119NGDP_R</t>
  </si>
  <si>
    <t>W120NGDP_R</t>
  </si>
  <si>
    <t>Descriptor</t>
  </si>
  <si>
    <t>Gross domestic product, constant prices, with projections from WEO</t>
  </si>
  <si>
    <t>1996Q1</t>
  </si>
  <si>
    <t xml:space="preserve"> </t>
  </si>
  <si>
    <t>1996Q2</t>
  </si>
  <si>
    <t>1996Q3</t>
  </si>
  <si>
    <t>YoY</t>
  </si>
  <si>
    <t>QoQ</t>
  </si>
  <si>
    <t>qoq%, annualized</t>
  </si>
  <si>
    <t>1996Q4</t>
  </si>
  <si>
    <t>Industrial</t>
  </si>
  <si>
    <t>Emerging</t>
  </si>
  <si>
    <t>1997Q1</t>
  </si>
  <si>
    <t>97</t>
  </si>
  <si>
    <t>1997Q2</t>
  </si>
  <si>
    <t>1997Q3</t>
  </si>
  <si>
    <t>1997Q4</t>
  </si>
  <si>
    <t>1998Q1</t>
  </si>
  <si>
    <t>98</t>
  </si>
  <si>
    <t>1998Q2</t>
  </si>
  <si>
    <t>1998Q3</t>
  </si>
  <si>
    <t>1998Q4</t>
  </si>
  <si>
    <t>1999Q1</t>
  </si>
  <si>
    <t>99</t>
  </si>
  <si>
    <t>1999Q2</t>
  </si>
  <si>
    <t>1999Q3</t>
  </si>
  <si>
    <t>1999Q4</t>
  </si>
  <si>
    <t>2000Q1</t>
  </si>
  <si>
    <t>00</t>
  </si>
  <si>
    <t>2000Q2</t>
  </si>
  <si>
    <t>2000Q3</t>
  </si>
  <si>
    <t>2000Q4</t>
  </si>
  <si>
    <t>2001Q1</t>
  </si>
  <si>
    <t>01</t>
  </si>
  <si>
    <t>2001Q2</t>
  </si>
  <si>
    <t>2001Q3</t>
  </si>
  <si>
    <t>2001Q4</t>
  </si>
  <si>
    <t>2002Q1</t>
  </si>
  <si>
    <t>02</t>
  </si>
  <si>
    <t>2002Q2</t>
  </si>
  <si>
    <t>2002Q3</t>
  </si>
  <si>
    <t>2002Q4</t>
  </si>
  <si>
    <t>2003Q1</t>
  </si>
  <si>
    <t>03</t>
  </si>
  <si>
    <t>2003Q2</t>
  </si>
  <si>
    <t>2003Q3</t>
  </si>
  <si>
    <t>2003Q4</t>
  </si>
  <si>
    <t>2004Q1</t>
  </si>
  <si>
    <t>04</t>
  </si>
  <si>
    <t>2004Q2</t>
  </si>
  <si>
    <t>2004Q3</t>
  </si>
  <si>
    <t>2004Q4</t>
  </si>
  <si>
    <t>2005Q1</t>
  </si>
  <si>
    <t>05</t>
  </si>
  <si>
    <t>05Q1</t>
  </si>
  <si>
    <t>Group: C101, Industrial countries</t>
  </si>
  <si>
    <t>Group: C035, Emerging countries</t>
  </si>
  <si>
    <t>2005Q2</t>
  </si>
  <si>
    <t>2005Q3</t>
  </si>
  <si>
    <t>Australia</t>
  </si>
  <si>
    <t>2005Q4</t>
  </si>
  <si>
    <t>Austria</t>
  </si>
  <si>
    <t>2006Q1</t>
  </si>
  <si>
    <t>06</t>
  </si>
  <si>
    <t>06Q1</t>
  </si>
  <si>
    <t>Belgium</t>
  </si>
  <si>
    <t>2006Q2</t>
  </si>
  <si>
    <t>Canada</t>
  </si>
  <si>
    <t>2006Q3</t>
  </si>
  <si>
    <t>Denmark</t>
  </si>
  <si>
    <t>2006Q4</t>
  </si>
  <si>
    <t>Finland</t>
  </si>
  <si>
    <t>2007Q1</t>
  </si>
  <si>
    <t>07</t>
  </si>
  <si>
    <t>07Q1</t>
  </si>
  <si>
    <t>France</t>
  </si>
  <si>
    <t>2007Q2</t>
  </si>
  <si>
    <t>Germany</t>
  </si>
  <si>
    <t>2007Q3</t>
  </si>
  <si>
    <t>Greece</t>
  </si>
  <si>
    <t>2007Q4</t>
  </si>
  <si>
    <t>Iceland</t>
  </si>
  <si>
    <t>2008Q1</t>
  </si>
  <si>
    <t>08</t>
  </si>
  <si>
    <t>08Q1</t>
  </si>
  <si>
    <t>Ireland</t>
  </si>
  <si>
    <t>2008Q2</t>
  </si>
  <si>
    <t>Italy</t>
  </si>
  <si>
    <t>2008Q3</t>
  </si>
  <si>
    <t>Japan</t>
  </si>
  <si>
    <t>2008Q4</t>
  </si>
  <si>
    <t>Luxembourg</t>
  </si>
  <si>
    <t>2009Q1</t>
  </si>
  <si>
    <t>09</t>
  </si>
  <si>
    <t>09Q1</t>
  </si>
  <si>
    <t>Netherlands</t>
  </si>
  <si>
    <t>2009Q2</t>
  </si>
  <si>
    <t>New Zealand</t>
  </si>
  <si>
    <t>2009Q3</t>
  </si>
  <si>
    <t>Norway</t>
  </si>
  <si>
    <t>2009Q4</t>
  </si>
  <si>
    <t>Portugal</t>
  </si>
  <si>
    <t>2010Q1</t>
  </si>
  <si>
    <t>10</t>
  </si>
  <si>
    <t>Spain</t>
  </si>
  <si>
    <t>2010Q2</t>
  </si>
  <si>
    <t>Sweden</t>
  </si>
  <si>
    <t>Romania</t>
  </si>
  <si>
    <t>2010Q3</t>
  </si>
  <si>
    <t>Switzerland</t>
  </si>
  <si>
    <t>2010Q4</t>
  </si>
  <si>
    <t>United Kingdom</t>
  </si>
  <si>
    <t>Ukraine</t>
  </si>
  <si>
    <t>2011Q1</t>
  </si>
  <si>
    <t>11</t>
  </si>
  <si>
    <t>United States</t>
  </si>
  <si>
    <t>2011Q2</t>
  </si>
  <si>
    <t>Pakistan</t>
  </si>
  <si>
    <t>2011Q3</t>
  </si>
  <si>
    <t>2011Q4</t>
  </si>
  <si>
    <t xml:space="preserve"> Democratic Republic of</t>
  </si>
  <si>
    <t xml:space="preserve"> Republic of</t>
  </si>
  <si>
    <t xml:space="preserve"> The</t>
  </si>
  <si>
    <t xml:space="preserve"> Islamic Republic of</t>
  </si>
  <si>
    <t xml:space="preserve"> Former Yugoslav Republic of</t>
  </si>
  <si>
    <t xml:space="preserve"> Rep. of</t>
  </si>
  <si>
    <t xml:space="preserve"> Dem. Rep. of</t>
  </si>
  <si>
    <t>World Trade</t>
  </si>
  <si>
    <t>World GDP</t>
  </si>
  <si>
    <t>96Q1</t>
  </si>
  <si>
    <t>96Q2</t>
  </si>
  <si>
    <t>96Q3</t>
  </si>
  <si>
    <t>96Q4</t>
  </si>
  <si>
    <t>97Q1</t>
  </si>
  <si>
    <t>97Q2</t>
  </si>
  <si>
    <t>97Q3</t>
  </si>
  <si>
    <t>97Q4</t>
  </si>
  <si>
    <t>98Q1</t>
  </si>
  <si>
    <t>98Q2</t>
  </si>
  <si>
    <t>98Q3</t>
  </si>
  <si>
    <t>98Q4</t>
  </si>
  <si>
    <t>99Q1</t>
  </si>
  <si>
    <t>99Q2</t>
  </si>
  <si>
    <t>99Q3</t>
  </si>
  <si>
    <t>99Q4</t>
  </si>
  <si>
    <t>00Q1</t>
  </si>
  <si>
    <t>00Q2</t>
  </si>
  <si>
    <t>00Q3</t>
  </si>
  <si>
    <t>00Q4</t>
  </si>
  <si>
    <t>01Q1</t>
  </si>
  <si>
    <t>01Q2</t>
  </si>
  <si>
    <t>01Q3</t>
  </si>
  <si>
    <t>01Q4</t>
  </si>
  <si>
    <t>02Q1</t>
  </si>
  <si>
    <t>02Q2</t>
  </si>
  <si>
    <t>02Q3</t>
  </si>
  <si>
    <t>02Q4</t>
  </si>
  <si>
    <t>03Q1</t>
  </si>
  <si>
    <t>03Q2</t>
  </si>
  <si>
    <t>03Q3</t>
  </si>
  <si>
    <t>03Q4</t>
  </si>
  <si>
    <t>04Q1</t>
  </si>
  <si>
    <t>04Q2</t>
  </si>
  <si>
    <t>04Q3</t>
  </si>
  <si>
    <t>04Q4</t>
  </si>
  <si>
    <t>05Q2</t>
  </si>
  <si>
    <t>05Q3</t>
  </si>
  <si>
    <t>05Q4</t>
  </si>
  <si>
    <t>06Q2</t>
  </si>
  <si>
    <t>06Q3</t>
  </si>
  <si>
    <t>06Q4</t>
  </si>
  <si>
    <t>07Q2</t>
  </si>
  <si>
    <t>07Q3</t>
  </si>
  <si>
    <t>07Q4</t>
  </si>
  <si>
    <t>08Q2</t>
  </si>
  <si>
    <t>08Q3</t>
  </si>
  <si>
    <t>08Q4</t>
  </si>
  <si>
    <t>09Q2</t>
  </si>
  <si>
    <t>Latin America</t>
  </si>
  <si>
    <t>Emerging Asia</t>
  </si>
  <si>
    <t>Emerging Europe</t>
  </si>
  <si>
    <t>Other</t>
  </si>
  <si>
    <t>Total</t>
  </si>
  <si>
    <t>Assets Data come from CF data sheet XB_liabilities</t>
  </si>
  <si>
    <t>Assets</t>
  </si>
  <si>
    <t>All Countries</t>
  </si>
  <si>
    <t>Developed Countries</t>
  </si>
  <si>
    <t>Europe (Advanced)</t>
  </si>
  <si>
    <t>Other (Advanced)</t>
  </si>
  <si>
    <t>Developing countries</t>
  </si>
  <si>
    <t>Africa &amp; Middle East (Developing)</t>
  </si>
  <si>
    <t>Asia &amp; Pacific (Developing)</t>
  </si>
  <si>
    <t>Europe (Developing)</t>
  </si>
  <si>
    <t>Latin America/Caribbean (Developing)</t>
  </si>
  <si>
    <t>Liabilities</t>
  </si>
  <si>
    <t>Net Flows</t>
  </si>
  <si>
    <t>All Emerging Markets</t>
  </si>
  <si>
    <t>Portfolio liabilities</t>
  </si>
  <si>
    <t>Other investment liabilities</t>
  </si>
  <si>
    <t>FDI liabilities</t>
  </si>
  <si>
    <t>Net derivatives</t>
  </si>
  <si>
    <t>Total inflows</t>
  </si>
  <si>
    <t>Portfolio assets</t>
  </si>
  <si>
    <t>Other investment assets</t>
  </si>
  <si>
    <t>FDI assets</t>
  </si>
  <si>
    <t>FX reserves</t>
  </si>
  <si>
    <t>Total outflows</t>
  </si>
  <si>
    <t xml:space="preserve">Total </t>
  </si>
  <si>
    <t>Based on col 2 - Table 1 regs (Brookings version w/ 33 countries)</t>
  </si>
  <si>
    <t>Semester growth</t>
  </si>
  <si>
    <t>unexpected partner growth</t>
  </si>
  <si>
    <t>sted</t>
  </si>
  <si>
    <t>Demeaned growth</t>
  </si>
  <si>
    <t>yhat</t>
  </si>
  <si>
    <t>Unexplained component</t>
  </si>
  <si>
    <t>Semester Real GDP growth 09q1 vs. 08q3 (saar)</t>
  </si>
  <si>
    <t>Average os sample</t>
  </si>
  <si>
    <t>Short-term external debt (%of GDP 07)</t>
  </si>
  <si>
    <t>Demeaned</t>
  </si>
  <si>
    <t>unexpected Partner Growth explanation of surprise growth</t>
  </si>
  <si>
    <t>STED explanation of surprise growth</t>
  </si>
  <si>
    <t>PREDICTED demeaned surprise growth (yhat)</t>
  </si>
  <si>
    <t>y - yhat = (residual)</t>
  </si>
  <si>
    <t>global growth</t>
  </si>
  <si>
    <t>global growth minus avg of sample</t>
  </si>
  <si>
    <t>LTU</t>
  </si>
  <si>
    <t>Explanatory variable coefficients (Table 1 - column 6)</t>
  </si>
  <si>
    <t>LVA</t>
  </si>
  <si>
    <t>Partner Growth 3/</t>
  </si>
  <si>
    <t>EST</t>
  </si>
  <si>
    <t>RUS</t>
  </si>
  <si>
    <t>Short-term External Debt 4/</t>
  </si>
  <si>
    <t>TUR</t>
  </si>
  <si>
    <t>TWN</t>
  </si>
  <si>
    <t>SVN</t>
  </si>
  <si>
    <t>Slovak Rep.</t>
  </si>
  <si>
    <t>SVK</t>
  </si>
  <si>
    <t>THA</t>
  </si>
  <si>
    <t>MEX</t>
  </si>
  <si>
    <t>Czech Rep.</t>
  </si>
  <si>
    <t>CZE</t>
  </si>
  <si>
    <t>Rep. of Serbia</t>
  </si>
  <si>
    <t>SER</t>
  </si>
  <si>
    <t>MYS</t>
  </si>
  <si>
    <t>KOR</t>
  </si>
  <si>
    <t>HRV</t>
  </si>
  <si>
    <t>CHL</t>
  </si>
  <si>
    <t>HUN</t>
  </si>
  <si>
    <t>BRA</t>
  </si>
  <si>
    <t>PHL</t>
  </si>
  <si>
    <t>ZAF</t>
  </si>
  <si>
    <t>PER</t>
  </si>
  <si>
    <t>ISR</t>
  </si>
  <si>
    <t>ARG</t>
  </si>
  <si>
    <t>COL</t>
  </si>
  <si>
    <t>IDN</t>
  </si>
  <si>
    <t>IND</t>
  </si>
  <si>
    <t>POL</t>
  </si>
  <si>
    <t>VEN</t>
  </si>
  <si>
    <t>CHN</t>
  </si>
  <si>
    <t>Slovak Republic</t>
  </si>
  <si>
    <t>DOM</t>
  </si>
  <si>
    <t>BLR</t>
  </si>
  <si>
    <t>BUL</t>
  </si>
  <si>
    <t>VNM</t>
  </si>
  <si>
    <t>x</t>
  </si>
  <si>
    <t>y</t>
  </si>
  <si>
    <t>Annulized Change in trade balance/1000</t>
  </si>
  <si>
    <t>SA Trade balance in GDP</t>
  </si>
  <si>
    <t>Trade Balance</t>
  </si>
  <si>
    <t>Trade balance in GDP</t>
  </si>
  <si>
    <t>2007GDP</t>
  </si>
  <si>
    <t>PAK</t>
  </si>
  <si>
    <t>ROM</t>
  </si>
  <si>
    <t>UKR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</si>
</sst>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0"/>
      <color indexed="20"/>
      <name val="Times New Roman"/>
      <family val="1"/>
    </font>
    <font>
      <b/>
      <sz val="10"/>
      <name val="Times New Roman"/>
      <family val="1"/>
    </font>
    <font>
      <sz val="10"/>
      <color indexed="12"/>
      <name val="Times New Roman"/>
      <family val="1"/>
    </font>
    <font>
      <sz val="11"/>
      <name val="Calibri"/>
      <family val="2"/>
    </font>
    <font>
      <b/>
      <sz val="10"/>
      <color indexed="12"/>
      <name val="Times New Roman"/>
      <family val="1"/>
    </font>
    <font>
      <sz val="9"/>
      <color indexed="81"/>
      <name val="Tahoma"/>
      <family val="2"/>
    </font>
    <font>
      <sz val="10"/>
      <color rgb="FFFF0000"/>
      <name val="Times New Roman"/>
      <family val="1"/>
    </font>
    <font>
      <b/>
      <u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6" fillId="0" borderId="0"/>
    <xf numFmtId="0" fontId="6" fillId="0" borderId="0" applyFont="0" applyFill="0" applyBorder="0" applyAlignment="0" applyProtection="0"/>
    <xf numFmtId="0" fontId="6" fillId="0" borderId="0"/>
    <xf numFmtId="0" fontId="1" fillId="0" borderId="0"/>
  </cellStyleXfs>
  <cellXfs count="106">
    <xf numFmtId="0" fontId="0" fillId="0" borderId="0" xfId="0"/>
    <xf numFmtId="0" fontId="4" fillId="0" borderId="0" xfId="0" applyFont="1"/>
    <xf numFmtId="0" fontId="0" fillId="2" borderId="0" xfId="0" applyFill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3" fillId="2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2" fontId="0" fillId="2" borderId="4" xfId="0" applyNumberFormat="1" applyFill="1" applyBorder="1" applyAlignment="1">
      <alignment horizontal="center"/>
    </xf>
    <xf numFmtId="2" fontId="0" fillId="2" borderId="5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0" fontId="3" fillId="0" borderId="0" xfId="1"/>
    <xf numFmtId="0" fontId="5" fillId="0" borderId="0" xfId="1" applyFont="1"/>
    <xf numFmtId="14" fontId="3" fillId="0" borderId="0" xfId="1" applyNumberFormat="1"/>
    <xf numFmtId="0" fontId="6" fillId="0" borderId="0" xfId="2"/>
    <xf numFmtId="0" fontId="3" fillId="3" borderId="0" xfId="1" applyFill="1"/>
    <xf numFmtId="0" fontId="7" fillId="0" borderId="2" xfId="1" applyFont="1" applyBorder="1"/>
    <xf numFmtId="0" fontId="7" fillId="4" borderId="2" xfId="1" applyFont="1" applyFill="1" applyBorder="1"/>
    <xf numFmtId="0" fontId="8" fillId="0" borderId="2" xfId="1" applyFont="1" applyBorder="1"/>
    <xf numFmtId="0" fontId="9" fillId="0" borderId="0" xfId="1" applyFont="1" applyBorder="1"/>
    <xf numFmtId="164" fontId="7" fillId="0" borderId="2" xfId="1" applyNumberFormat="1" applyFont="1" applyBorder="1"/>
    <xf numFmtId="164" fontId="7" fillId="4" borderId="2" xfId="1" applyNumberFormat="1" applyFont="1" applyFill="1" applyBorder="1"/>
    <xf numFmtId="164" fontId="7" fillId="0" borderId="2" xfId="1" applyNumberFormat="1" applyFont="1" applyBorder="1" applyAlignment="1">
      <alignment horizontal="right"/>
    </xf>
    <xf numFmtId="0" fontId="7" fillId="0" borderId="2" xfId="1" applyFont="1" applyBorder="1" applyAlignment="1">
      <alignment horizontal="right"/>
    </xf>
    <xf numFmtId="0" fontId="3" fillId="0" borderId="2" xfId="1" applyBorder="1"/>
    <xf numFmtId="0" fontId="10" fillId="5" borderId="2" xfId="1" applyFont="1" applyFill="1" applyBorder="1"/>
    <xf numFmtId="0" fontId="10" fillId="0" borderId="0" xfId="1" applyFont="1" applyFill="1" applyBorder="1"/>
    <xf numFmtId="0" fontId="3" fillId="0" borderId="2" xfId="1" applyFill="1" applyBorder="1"/>
    <xf numFmtId="0" fontId="3" fillId="0" borderId="0" xfId="1" applyBorder="1"/>
    <xf numFmtId="2" fontId="11" fillId="0" borderId="2" xfId="1" applyNumberFormat="1" applyFont="1" applyBorder="1"/>
    <xf numFmtId="2" fontId="3" fillId="0" borderId="0" xfId="1" applyNumberFormat="1" applyBorder="1"/>
    <xf numFmtId="164" fontId="7" fillId="3" borderId="2" xfId="1" applyNumberFormat="1" applyFont="1" applyFill="1" applyBorder="1"/>
    <xf numFmtId="0" fontId="12" fillId="0" borderId="0" xfId="1" applyFont="1"/>
    <xf numFmtId="0" fontId="3" fillId="0" borderId="0" xfId="1" applyFont="1"/>
    <xf numFmtId="3" fontId="12" fillId="0" borderId="0" xfId="1" applyNumberFormat="1" applyFont="1"/>
    <xf numFmtId="2" fontId="13" fillId="4" borderId="2" xfId="1" applyNumberFormat="1" applyFont="1" applyFill="1" applyBorder="1"/>
    <xf numFmtId="0" fontId="10" fillId="0" borderId="0" xfId="1" applyFont="1" applyAlignment="1">
      <alignment horizontal="right"/>
    </xf>
    <xf numFmtId="0" fontId="10" fillId="4" borderId="0" xfId="1" applyFont="1" applyFill="1"/>
    <xf numFmtId="0" fontId="15" fillId="0" borderId="0" xfId="1" applyFont="1"/>
    <xf numFmtId="0" fontId="10" fillId="0" borderId="0" xfId="1" applyFont="1"/>
    <xf numFmtId="2" fontId="3" fillId="0" borderId="0" xfId="1" applyNumberFormat="1"/>
    <xf numFmtId="0" fontId="1" fillId="0" borderId="0" xfId="5"/>
    <xf numFmtId="0" fontId="1" fillId="2" borderId="0" xfId="5" applyFill="1"/>
    <xf numFmtId="0" fontId="2" fillId="6" borderId="0" xfId="5" applyFont="1" applyFill="1" applyBorder="1" applyAlignment="1">
      <alignment horizontal="center" vertical="justify"/>
    </xf>
    <xf numFmtId="0" fontId="3" fillId="7" borderId="0" xfId="5" applyFont="1" applyFill="1"/>
    <xf numFmtId="0" fontId="1" fillId="0" borderId="2" xfId="5" applyBorder="1" applyAlignment="1">
      <alignment horizontal="center"/>
    </xf>
    <xf numFmtId="0" fontId="1" fillId="0" borderId="2" xfId="5" applyFont="1" applyBorder="1" applyAlignment="1">
      <alignment horizontal="center"/>
    </xf>
    <xf numFmtId="0" fontId="10" fillId="7" borderId="2" xfId="5" applyFont="1" applyFill="1" applyBorder="1" applyAlignment="1">
      <alignment horizontal="center"/>
    </xf>
    <xf numFmtId="0" fontId="10" fillId="7" borderId="0" xfId="5" applyFont="1" applyFill="1" applyBorder="1" applyAlignment="1">
      <alignment horizontal="center"/>
    </xf>
    <xf numFmtId="0" fontId="1" fillId="2" borderId="2" xfId="5" applyFill="1" applyBorder="1" applyAlignment="1">
      <alignment vertical="justify"/>
    </xf>
    <xf numFmtId="0" fontId="1" fillId="2" borderId="2" xfId="5" applyFont="1" applyFill="1" applyBorder="1" applyAlignment="1">
      <alignment vertical="justify"/>
    </xf>
    <xf numFmtId="0" fontId="2" fillId="4" borderId="2" xfId="5" applyFont="1" applyFill="1" applyBorder="1" applyAlignment="1">
      <alignment vertical="justify"/>
    </xf>
    <xf numFmtId="0" fontId="1" fillId="2" borderId="0" xfId="5" applyFill="1" applyBorder="1" applyAlignment="1">
      <alignment vertical="justify"/>
    </xf>
    <xf numFmtId="0" fontId="3" fillId="2" borderId="12" xfId="5" applyFont="1" applyFill="1" applyBorder="1"/>
    <xf numFmtId="0" fontId="1" fillId="2" borderId="13" xfId="5" applyFill="1" applyBorder="1"/>
    <xf numFmtId="164" fontId="3" fillId="2" borderId="5" xfId="5" applyNumberFormat="1" applyFont="1" applyFill="1" applyBorder="1" applyAlignment="1">
      <alignment horizontal="center"/>
    </xf>
    <xf numFmtId="2" fontId="3" fillId="8" borderId="5" xfId="5" applyNumberFormat="1" applyFont="1" applyFill="1" applyBorder="1" applyAlignment="1">
      <alignment horizontal="center"/>
    </xf>
    <xf numFmtId="2" fontId="3" fillId="2" borderId="5" xfId="5" applyNumberFormat="1" applyFont="1" applyFill="1" applyBorder="1" applyAlignment="1">
      <alignment horizontal="center"/>
    </xf>
    <xf numFmtId="2" fontId="3" fillId="9" borderId="5" xfId="5" applyNumberFormat="1" applyFont="1" applyFill="1" applyBorder="1" applyAlignment="1">
      <alignment horizontal="center"/>
    </xf>
    <xf numFmtId="2" fontId="3" fillId="10" borderId="5" xfId="5" applyNumberFormat="1" applyFont="1" applyFill="1" applyBorder="1" applyAlignment="1">
      <alignment horizontal="center"/>
    </xf>
    <xf numFmtId="2" fontId="3" fillId="11" borderId="5" xfId="5" applyNumberFormat="1" applyFont="1" applyFill="1" applyBorder="1" applyAlignment="1">
      <alignment horizontal="center"/>
    </xf>
    <xf numFmtId="2" fontId="3" fillId="11" borderId="0" xfId="5" applyNumberFormat="1" applyFont="1" applyFill="1" applyBorder="1" applyAlignment="1">
      <alignment horizontal="center"/>
    </xf>
    <xf numFmtId="164" fontId="1" fillId="2" borderId="0" xfId="5" applyNumberFormat="1" applyFill="1"/>
    <xf numFmtId="0" fontId="16" fillId="4" borderId="0" xfId="5" applyFont="1" applyFill="1"/>
    <xf numFmtId="0" fontId="3" fillId="2" borderId="0" xfId="5" applyFont="1" applyFill="1"/>
    <xf numFmtId="2" fontId="3" fillId="2" borderId="0" xfId="5" applyNumberFormat="1" applyFont="1" applyFill="1"/>
    <xf numFmtId="0" fontId="3" fillId="2" borderId="13" xfId="4" applyFont="1" applyFill="1" applyBorder="1"/>
    <xf numFmtId="0" fontId="3" fillId="2" borderId="13" xfId="5" applyFont="1" applyFill="1" applyBorder="1"/>
    <xf numFmtId="0" fontId="1" fillId="2" borderId="11" xfId="5" applyFill="1" applyBorder="1"/>
    <xf numFmtId="164" fontId="3" fillId="2" borderId="6" xfId="5" applyNumberFormat="1" applyFont="1" applyFill="1" applyBorder="1" applyAlignment="1">
      <alignment horizontal="center"/>
    </xf>
    <xf numFmtId="2" fontId="3" fillId="9" borderId="6" xfId="5" applyNumberFormat="1" applyFont="1" applyFill="1" applyBorder="1" applyAlignment="1">
      <alignment horizontal="center"/>
    </xf>
    <xf numFmtId="2" fontId="3" fillId="10" borderId="6" xfId="5" applyNumberFormat="1" applyFont="1" applyFill="1" applyBorder="1" applyAlignment="1">
      <alignment horizontal="center"/>
    </xf>
    <xf numFmtId="2" fontId="3" fillId="11" borderId="6" xfId="5" applyNumberFormat="1" applyFont="1" applyFill="1" applyBorder="1" applyAlignment="1">
      <alignment horizontal="center"/>
    </xf>
    <xf numFmtId="0" fontId="3" fillId="2" borderId="0" xfId="5" applyFont="1" applyFill="1" applyBorder="1"/>
    <xf numFmtId="2" fontId="3" fillId="2" borderId="0" xfId="5" applyNumberFormat="1" applyFont="1" applyFill="1" applyBorder="1" applyAlignment="1">
      <alignment horizontal="center"/>
    </xf>
    <xf numFmtId="2" fontId="3" fillId="2" borderId="6" xfId="5" applyNumberFormat="1" applyFont="1" applyFill="1" applyBorder="1" applyAlignment="1">
      <alignment horizontal="center"/>
    </xf>
    <xf numFmtId="0" fontId="1" fillId="2" borderId="0" xfId="5" applyFill="1" applyBorder="1"/>
    <xf numFmtId="164" fontId="3" fillId="2" borderId="0" xfId="5" applyNumberFormat="1" applyFont="1" applyFill="1" applyBorder="1" applyAlignment="1">
      <alignment horizontal="center"/>
    </xf>
    <xf numFmtId="2" fontId="1" fillId="2" borderId="0" xfId="5" applyNumberFormat="1" applyFill="1"/>
    <xf numFmtId="2" fontId="3" fillId="0" borderId="5" xfId="5" applyNumberFormat="1" applyFont="1" applyFill="1" applyBorder="1" applyAlignment="1">
      <alignment horizontal="center"/>
    </xf>
    <xf numFmtId="2" fontId="1" fillId="0" borderId="0" xfId="5" applyNumberFormat="1"/>
    <xf numFmtId="0" fontId="3" fillId="2" borderId="0" xfId="1" applyFill="1"/>
    <xf numFmtId="0" fontId="0" fillId="2" borderId="14" xfId="0" applyFill="1" applyBorder="1" applyAlignment="1">
      <alignment horizontal="center"/>
    </xf>
    <xf numFmtId="0" fontId="0" fillId="4" borderId="0" xfId="0" applyFill="1"/>
    <xf numFmtId="0" fontId="2" fillId="0" borderId="0" xfId="0" applyFont="1" applyAlignment="1">
      <alignment wrapText="1"/>
    </xf>
    <xf numFmtId="0" fontId="2" fillId="4" borderId="0" xfId="0" applyFont="1" applyFill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/>
    </xf>
    <xf numFmtId="0" fontId="17" fillId="2" borderId="0" xfId="0" applyFont="1" applyFill="1"/>
    <xf numFmtId="164" fontId="0" fillId="0" borderId="0" xfId="0" applyNumberFormat="1"/>
    <xf numFmtId="164" fontId="0" fillId="4" borderId="0" xfId="0" applyNumberFormat="1" applyFill="1"/>
    <xf numFmtId="2" fontId="0" fillId="0" borderId="0" xfId="0" applyNumberFormat="1"/>
    <xf numFmtId="2" fontId="0" fillId="0" borderId="0" xfId="0" quotePrefix="1" applyNumberFormat="1" applyAlignment="1">
      <alignment horizontal="right"/>
    </xf>
    <xf numFmtId="0" fontId="15" fillId="0" borderId="0" xfId="0" applyFont="1" applyAlignment="1">
      <alignment horizontal="left"/>
    </xf>
    <xf numFmtId="0" fontId="15" fillId="0" borderId="0" xfId="0" applyFont="1"/>
    <xf numFmtId="164" fontId="4" fillId="0" borderId="0" xfId="0" applyNumberFormat="1" applyFont="1"/>
    <xf numFmtId="164" fontId="3" fillId="0" borderId="0" xfId="0" applyNumberFormat="1" applyFont="1"/>
    <xf numFmtId="0" fontId="2" fillId="6" borderId="7" xfId="5" applyFont="1" applyFill="1" applyBorder="1" applyAlignment="1">
      <alignment horizontal="center" vertical="justify"/>
    </xf>
    <xf numFmtId="0" fontId="2" fillId="6" borderId="1" xfId="5" applyFont="1" applyFill="1" applyBorder="1" applyAlignment="1">
      <alignment horizontal="center" vertical="justify"/>
    </xf>
    <xf numFmtId="0" fontId="2" fillId="6" borderId="8" xfId="5" applyFont="1" applyFill="1" applyBorder="1" applyAlignment="1">
      <alignment horizontal="center" vertical="justify"/>
    </xf>
    <xf numFmtId="0" fontId="2" fillId="6" borderId="9" xfId="5" applyFont="1" applyFill="1" applyBorder="1" applyAlignment="1">
      <alignment horizontal="center" vertical="justify"/>
    </xf>
    <xf numFmtId="0" fontId="2" fillId="6" borderId="10" xfId="5" applyFont="1" applyFill="1" applyBorder="1" applyAlignment="1">
      <alignment horizontal="center" vertical="justify"/>
    </xf>
    <xf numFmtId="0" fontId="2" fillId="6" borderId="11" xfId="5" applyFont="1" applyFill="1" applyBorder="1" applyAlignment="1">
      <alignment horizontal="center" vertical="justify"/>
    </xf>
    <xf numFmtId="0" fontId="0" fillId="2" borderId="2" xfId="0" applyFill="1" applyBorder="1" applyAlignment="1">
      <alignment horizontal="center" vertical="justify"/>
    </xf>
    <xf numFmtId="0" fontId="0" fillId="2" borderId="4" xfId="0" applyFill="1" applyBorder="1" applyAlignment="1">
      <alignment horizontal="center" vertical="justify"/>
    </xf>
  </cellXfs>
  <cellStyles count="6">
    <cellStyle name="Normal" xfId="0" builtinId="0"/>
    <cellStyle name="Normal 2" xfId="1"/>
    <cellStyle name="Normal 2 2" xfId="5"/>
    <cellStyle name="Normal_Equity_FTSE_G3plusUK" xfId="2"/>
    <cellStyle name="Normal_GDP_exp_imp_v2" xfId="4"/>
    <cellStyle name="Style 1" xfId="3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5.2478208816692122E-2"/>
          <c:y val="0.14708821702630701"/>
          <c:w val="0.86880590152079273"/>
          <c:h val="0.69695778485704496"/>
        </c:manualLayout>
      </c:layout>
      <c:lineChart>
        <c:grouping val="standard"/>
        <c:ser>
          <c:idx val="1"/>
          <c:order val="0"/>
          <c:tx>
            <c:v>World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Figure_1!$P$48:$P$63</c:f>
              <c:strCache>
                <c:ptCount val="16"/>
                <c:pt idx="0">
                  <c:v>06Q1</c:v>
                </c:pt>
                <c:pt idx="1">
                  <c:v>06</c:v>
                </c:pt>
                <c:pt idx="2">
                  <c:v>06</c:v>
                </c:pt>
                <c:pt idx="3">
                  <c:v>06</c:v>
                </c:pt>
                <c:pt idx="4">
                  <c:v>07Q1</c:v>
                </c:pt>
                <c:pt idx="5">
                  <c:v>07</c:v>
                </c:pt>
                <c:pt idx="6">
                  <c:v>07</c:v>
                </c:pt>
                <c:pt idx="7">
                  <c:v>07</c:v>
                </c:pt>
                <c:pt idx="8">
                  <c:v>08Q1</c:v>
                </c:pt>
                <c:pt idx="9">
                  <c:v>08</c:v>
                </c:pt>
                <c:pt idx="10">
                  <c:v>08</c:v>
                </c:pt>
                <c:pt idx="11">
                  <c:v>08</c:v>
                </c:pt>
                <c:pt idx="12">
                  <c:v>09Q1</c:v>
                </c:pt>
                <c:pt idx="13">
                  <c:v>09</c:v>
                </c:pt>
                <c:pt idx="14">
                  <c:v>09</c:v>
                </c:pt>
                <c:pt idx="15">
                  <c:v>09</c:v>
                </c:pt>
              </c:strCache>
            </c:strRef>
          </c:cat>
          <c:val>
            <c:numRef>
              <c:f>Figure_1!$T$48:$T$63</c:f>
              <c:numCache>
                <c:formatCode>0.00</c:formatCode>
                <c:ptCount val="16"/>
                <c:pt idx="0">
                  <c:v>5.0842309835164246</c:v>
                </c:pt>
                <c:pt idx="1">
                  <c:v>4.852031207981411</c:v>
                </c:pt>
                <c:pt idx="2">
                  <c:v>3.8275994742933639</c:v>
                </c:pt>
                <c:pt idx="3">
                  <c:v>5.2618293367642677</c:v>
                </c:pt>
                <c:pt idx="4">
                  <c:v>5.5741916093173804</c:v>
                </c:pt>
                <c:pt idx="5">
                  <c:v>4.8620558440673811</c:v>
                </c:pt>
                <c:pt idx="6">
                  <c:v>4.2195422618683365</c:v>
                </c:pt>
                <c:pt idx="7">
                  <c:v>4.8380310990113307</c:v>
                </c:pt>
                <c:pt idx="8">
                  <c:v>3.8062065460050309</c:v>
                </c:pt>
                <c:pt idx="9">
                  <c:v>1.8065436828223813</c:v>
                </c:pt>
                <c:pt idx="10">
                  <c:v>-0.3278033239965561</c:v>
                </c:pt>
                <c:pt idx="11">
                  <c:v>-5.4369170021031259</c:v>
                </c:pt>
                <c:pt idx="12">
                  <c:v>-6.3212507803793505</c:v>
                </c:pt>
                <c:pt idx="13">
                  <c:v>3.8344268343611931</c:v>
                </c:pt>
                <c:pt idx="14">
                  <c:v>4.6936400069756523</c:v>
                </c:pt>
                <c:pt idx="15">
                  <c:v>3.7077536232868136</c:v>
                </c:pt>
              </c:numCache>
            </c:numRef>
          </c:val>
        </c:ser>
        <c:ser>
          <c:idx val="3"/>
          <c:order val="1"/>
          <c:tx>
            <c:v>Emerging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Figure_1!$P$48:$P$63</c:f>
              <c:strCache>
                <c:ptCount val="16"/>
                <c:pt idx="0">
                  <c:v>06Q1</c:v>
                </c:pt>
                <c:pt idx="1">
                  <c:v>06</c:v>
                </c:pt>
                <c:pt idx="2">
                  <c:v>06</c:v>
                </c:pt>
                <c:pt idx="3">
                  <c:v>06</c:v>
                </c:pt>
                <c:pt idx="4">
                  <c:v>07Q1</c:v>
                </c:pt>
                <c:pt idx="5">
                  <c:v>07</c:v>
                </c:pt>
                <c:pt idx="6">
                  <c:v>07</c:v>
                </c:pt>
                <c:pt idx="7">
                  <c:v>07</c:v>
                </c:pt>
                <c:pt idx="8">
                  <c:v>08Q1</c:v>
                </c:pt>
                <c:pt idx="9">
                  <c:v>08</c:v>
                </c:pt>
                <c:pt idx="10">
                  <c:v>08</c:v>
                </c:pt>
                <c:pt idx="11">
                  <c:v>08</c:v>
                </c:pt>
                <c:pt idx="12">
                  <c:v>09Q1</c:v>
                </c:pt>
                <c:pt idx="13">
                  <c:v>09</c:v>
                </c:pt>
                <c:pt idx="14">
                  <c:v>09</c:v>
                </c:pt>
                <c:pt idx="15">
                  <c:v>09</c:v>
                </c:pt>
              </c:strCache>
            </c:strRef>
          </c:cat>
          <c:val>
            <c:numRef>
              <c:f>Figure_1!$S$48:$S$63</c:f>
              <c:numCache>
                <c:formatCode>0.00</c:formatCode>
                <c:ptCount val="16"/>
                <c:pt idx="0">
                  <c:v>8.0726473699012082</c:v>
                </c:pt>
                <c:pt idx="1">
                  <c:v>7.7661207434621682</c:v>
                </c:pt>
                <c:pt idx="2">
                  <c:v>8.0041328208354088</c:v>
                </c:pt>
                <c:pt idx="3">
                  <c:v>8.8426765751879124</c:v>
                </c:pt>
                <c:pt idx="4">
                  <c:v>10.913654943224538</c:v>
                </c:pt>
                <c:pt idx="5">
                  <c:v>8.3789602520107032</c:v>
                </c:pt>
                <c:pt idx="6">
                  <c:v>6.4983988895379152</c:v>
                </c:pt>
                <c:pt idx="7">
                  <c:v>9.5510498551984124</c:v>
                </c:pt>
                <c:pt idx="8">
                  <c:v>7.9803903530655917</c:v>
                </c:pt>
                <c:pt idx="9">
                  <c:v>5.2409130238299184</c:v>
                </c:pt>
                <c:pt idx="10">
                  <c:v>3.2986457568205951</c:v>
                </c:pt>
                <c:pt idx="11">
                  <c:v>-2.5245821824732229</c:v>
                </c:pt>
                <c:pt idx="12">
                  <c:v>-3.2355654669059652</c:v>
                </c:pt>
                <c:pt idx="13">
                  <c:v>8.4950308497299787</c:v>
                </c:pt>
                <c:pt idx="14">
                  <c:v>8.64123334880329</c:v>
                </c:pt>
                <c:pt idx="15">
                  <c:v>5.6108068754148865</c:v>
                </c:pt>
              </c:numCache>
            </c:numRef>
          </c:val>
        </c:ser>
        <c:ser>
          <c:idx val="2"/>
          <c:order val="2"/>
          <c:tx>
            <c:v>Advanced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Figure_1!$P$48:$P$63</c:f>
              <c:strCache>
                <c:ptCount val="16"/>
                <c:pt idx="0">
                  <c:v>06Q1</c:v>
                </c:pt>
                <c:pt idx="1">
                  <c:v>06</c:v>
                </c:pt>
                <c:pt idx="2">
                  <c:v>06</c:v>
                </c:pt>
                <c:pt idx="3">
                  <c:v>06</c:v>
                </c:pt>
                <c:pt idx="4">
                  <c:v>07Q1</c:v>
                </c:pt>
                <c:pt idx="5">
                  <c:v>07</c:v>
                </c:pt>
                <c:pt idx="6">
                  <c:v>07</c:v>
                </c:pt>
                <c:pt idx="7">
                  <c:v>07</c:v>
                </c:pt>
                <c:pt idx="8">
                  <c:v>08Q1</c:v>
                </c:pt>
                <c:pt idx="9">
                  <c:v>08</c:v>
                </c:pt>
                <c:pt idx="10">
                  <c:v>08</c:v>
                </c:pt>
                <c:pt idx="11">
                  <c:v>08</c:v>
                </c:pt>
                <c:pt idx="12">
                  <c:v>09Q1</c:v>
                </c:pt>
                <c:pt idx="13">
                  <c:v>09</c:v>
                </c:pt>
                <c:pt idx="14">
                  <c:v>09</c:v>
                </c:pt>
                <c:pt idx="15">
                  <c:v>09</c:v>
                </c:pt>
              </c:strCache>
            </c:strRef>
          </c:cat>
          <c:val>
            <c:numRef>
              <c:f>Figure_1!$R$48:$R$63</c:f>
              <c:numCache>
                <c:formatCode>0.00</c:formatCode>
                <c:ptCount val="16"/>
                <c:pt idx="0">
                  <c:v>3.4896494052949034</c:v>
                </c:pt>
                <c:pt idx="1">
                  <c:v>3.2965407901456079</c:v>
                </c:pt>
                <c:pt idx="2">
                  <c:v>1.6138082306172974</c:v>
                </c:pt>
                <c:pt idx="3">
                  <c:v>3.3571470705434203</c:v>
                </c:pt>
                <c:pt idx="4">
                  <c:v>2.5953553776175031</c:v>
                </c:pt>
                <c:pt idx="5">
                  <c:v>2.8807926038892484</c:v>
                </c:pt>
                <c:pt idx="6">
                  <c:v>2.9270453066912561</c:v>
                </c:pt>
                <c:pt idx="7">
                  <c:v>2.2002510874072456</c:v>
                </c:pt>
                <c:pt idx="8">
                  <c:v>1.3328364816408644</c:v>
                </c:pt>
                <c:pt idx="9">
                  <c:v>-0.2361958057178648</c:v>
                </c:pt>
                <c:pt idx="10">
                  <c:v>-2.4814393140370816</c:v>
                </c:pt>
                <c:pt idx="11">
                  <c:v>-7.1721478262742338</c:v>
                </c:pt>
                <c:pt idx="12">
                  <c:v>-8.2590282329822138</c:v>
                </c:pt>
                <c:pt idx="13">
                  <c:v>0.92843502907102859</c:v>
                </c:pt>
                <c:pt idx="14">
                  <c:v>2.2216638294797475</c:v>
                </c:pt>
                <c:pt idx="15">
                  <c:v>2.5020887304401551</c:v>
                </c:pt>
              </c:numCache>
            </c:numRef>
          </c:val>
        </c:ser>
        <c:ser>
          <c:idx val="0"/>
          <c:order val="3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strRef>
              <c:f>Figure_1!$P$48:$P$63</c:f>
              <c:strCache>
                <c:ptCount val="16"/>
                <c:pt idx="0">
                  <c:v>06Q1</c:v>
                </c:pt>
                <c:pt idx="1">
                  <c:v>06</c:v>
                </c:pt>
                <c:pt idx="2">
                  <c:v>06</c:v>
                </c:pt>
                <c:pt idx="3">
                  <c:v>06</c:v>
                </c:pt>
                <c:pt idx="4">
                  <c:v>07Q1</c:v>
                </c:pt>
                <c:pt idx="5">
                  <c:v>07</c:v>
                </c:pt>
                <c:pt idx="6">
                  <c:v>07</c:v>
                </c:pt>
                <c:pt idx="7">
                  <c:v>07</c:v>
                </c:pt>
                <c:pt idx="8">
                  <c:v>08Q1</c:v>
                </c:pt>
                <c:pt idx="9">
                  <c:v>08</c:v>
                </c:pt>
                <c:pt idx="10">
                  <c:v>08</c:v>
                </c:pt>
                <c:pt idx="11">
                  <c:v>08</c:v>
                </c:pt>
                <c:pt idx="12">
                  <c:v>09Q1</c:v>
                </c:pt>
                <c:pt idx="13">
                  <c:v>09</c:v>
                </c:pt>
                <c:pt idx="14">
                  <c:v>09</c:v>
                </c:pt>
                <c:pt idx="15">
                  <c:v>09</c:v>
                </c:pt>
              </c:strCache>
            </c:strRef>
          </c:cat>
          <c:val>
            <c:numRef>
              <c:f>Figure_1!$Q$48:$Q$63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marker val="1"/>
        <c:axId val="53246976"/>
        <c:axId val="54186752"/>
      </c:lineChart>
      <c:catAx>
        <c:axId val="53246976"/>
        <c:scaling>
          <c:orientation val="minMax"/>
        </c:scaling>
        <c:axPos val="b"/>
        <c:numFmt formatCode="yy" sourceLinked="0"/>
        <c:majorTickMark val="in"/>
        <c:minorTickMark val="in"/>
        <c:tickLblPos val="low"/>
        <c:spPr>
          <a:ln w="3175">
            <a:solidFill>
              <a:srgbClr val="000000"/>
            </a:solidFill>
            <a:prstDash val="solid"/>
            <a:beve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54186752"/>
        <c:crossesAt val="-1000"/>
        <c:lblAlgn val="ctr"/>
        <c:lblOffset val="100"/>
        <c:tickLblSkip val="4"/>
        <c:tickMarkSkip val="2"/>
      </c:catAx>
      <c:valAx>
        <c:axId val="54186752"/>
        <c:scaling>
          <c:orientation val="minMax"/>
        </c:scaling>
        <c:axPos val="r"/>
        <c:numFmt formatCode="0" sourceLinked="0"/>
        <c:majorTickMark val="in"/>
        <c:tickLblPos val="nextTo"/>
        <c:spPr>
          <a:ln w="3175">
            <a:solidFill>
              <a:srgbClr val="000000"/>
            </a:solidFill>
            <a:prstDash val="solid"/>
            <a:beve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53246976"/>
        <c:crosses val="max"/>
        <c:crossBetween val="midCat"/>
        <c:minorUnit val="1"/>
      </c:valAx>
      <c:spPr>
        <a:noFill/>
        <a:ln w="12700">
          <a:solidFill>
            <a:srgbClr val="000000"/>
          </a:solidFill>
          <a:bevel/>
        </a:ln>
      </c:spPr>
    </c:plotArea>
    <c:plotVisOnly val="1"/>
    <c:dispBlanksAs val="span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en-US"/>
    </a:p>
  </c:txPr>
  <c:printSettings>
    <c:headerFooter alignWithMargins="0"/>
    <c:pageMargins b="1" l="0.75000000000000089" r="0.75000000000000089" t="1" header="0.5" footer="0.5"/>
    <c:pageSetup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4287864752200094"/>
          <c:y val="0.13378354396091938"/>
          <c:w val="0.75282692604600965"/>
          <c:h val="0.6789064178365658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Pt>
            <c:idx val="33"/>
            <c:marker>
              <c:spPr>
                <a:solidFill>
                  <a:srgbClr val="00B050"/>
                </a:solidFill>
                <a:ln>
                  <a:solidFill>
                    <a:srgbClr val="00B050"/>
                  </a:solidFill>
                  <a:prstDash val="solid"/>
                </a:ln>
              </c:spPr>
            </c:marker>
          </c:dPt>
          <c:dPt>
            <c:idx val="34"/>
            <c:marker>
              <c:spPr>
                <a:solidFill>
                  <a:srgbClr val="00B050"/>
                </a:solidFill>
                <a:ln>
                  <a:solidFill>
                    <a:srgbClr val="00B050"/>
                  </a:solidFill>
                  <a:prstDash val="solid"/>
                </a:ln>
              </c:spPr>
            </c:marker>
          </c:dPt>
          <c:dLbls>
            <c:dLbl>
              <c:idx val="0"/>
              <c:layout/>
              <c:tx>
                <c:strRef>
                  <c:f>[16]data_hk_sgp_35c!$C$4</c:f>
                  <c:strCache>
                    <c:ptCount val="1"/>
                    <c:pt idx="0">
                      <c:v>ARG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"/>
              <c:layout/>
              <c:tx>
                <c:strRef>
                  <c:f>[16]data_hk_sgp_35c!$C$5</c:f>
                  <c:strCache>
                    <c:ptCount val="1"/>
                    <c:pt idx="0">
                      <c:v>BRA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"/>
              <c:layout/>
              <c:tx>
                <c:strRef>
                  <c:f>[16]data_hk_sgp_35c!$C$6</c:f>
                  <c:strCache>
                    <c:ptCount val="1"/>
                    <c:pt idx="0">
                      <c:v>CHL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3"/>
              <c:layout/>
              <c:tx>
                <c:strRef>
                  <c:f>[16]data_hk_sgp_35c!$C$7</c:f>
                  <c:strCache>
                    <c:ptCount val="1"/>
                    <c:pt idx="0">
                      <c:v>CHN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4"/>
              <c:layout/>
              <c:tx>
                <c:strRef>
                  <c:f>[16]data_hk_sgp_35c!$C$8</c:f>
                  <c:strCache>
                    <c:ptCount val="1"/>
                    <c:pt idx="0">
                      <c:v>COL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5"/>
              <c:layout>
                <c:manualLayout>
                  <c:x val="-8.8235294117647745E-2"/>
                  <c:y val="1.3969732246798662E-2"/>
                </c:manualLayout>
              </c:layout>
              <c:tx>
                <c:strRef>
                  <c:f>[16]data_hk_sgp_35c!$C$9</c:f>
                  <c:strCache>
                    <c:ptCount val="1"/>
                    <c:pt idx="0">
                      <c:v>HRV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6"/>
              <c:tx>
                <c:strRef>
                  <c:f>[16]data_hk_sgp_35c!$C$10</c:f>
                  <c:strCache>
                    <c:ptCount val="1"/>
                    <c:pt idx="0">
                      <c:v>DOM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7"/>
              <c:layout/>
              <c:tx>
                <c:strRef>
                  <c:f>[16]data_hk_sgp_35c!$C$11</c:f>
                  <c:strCache>
                    <c:ptCount val="1"/>
                    <c:pt idx="0">
                      <c:v>EST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8"/>
              <c:layout/>
              <c:tx>
                <c:strRef>
                  <c:f>[16]data_hk_sgp_35c!$C$12</c:f>
                  <c:strCache>
                    <c:ptCount val="1"/>
                    <c:pt idx="0">
                      <c:v>HUN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9"/>
              <c:layout/>
              <c:tx>
                <c:strRef>
                  <c:f>[16]data_hk_sgp_35c!$C$13</c:f>
                  <c:strCache>
                    <c:ptCount val="1"/>
                    <c:pt idx="0">
                      <c:v>IND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0"/>
              <c:layout/>
              <c:tx>
                <c:strRef>
                  <c:f>[16]data_hk_sgp_35c!$C$14</c:f>
                  <c:strCache>
                    <c:ptCount val="1"/>
                    <c:pt idx="0">
                      <c:v>IDN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1"/>
              <c:layout>
                <c:manualLayout>
                  <c:x val="-4.9019607843138004E-2"/>
                  <c:y val="4.2704626334519991E-2"/>
                </c:manualLayout>
              </c:layout>
              <c:tx>
                <c:strRef>
                  <c:f>[16]data_hk_sgp_35c!$C$15</c:f>
                  <c:strCache>
                    <c:ptCount val="1"/>
                    <c:pt idx="0">
                      <c:v>LVA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2"/>
              <c:layout/>
              <c:tx>
                <c:strRef>
                  <c:f>[16]data_hk_sgp_35c!$C$16</c:f>
                  <c:strCache>
                    <c:ptCount val="1"/>
                    <c:pt idx="0">
                      <c:v>LTU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3"/>
              <c:layout/>
              <c:tx>
                <c:strRef>
                  <c:f>[16]data_hk_sgp_35c!$C$17</c:f>
                  <c:strCache>
                    <c:ptCount val="1"/>
                    <c:pt idx="0">
                      <c:v>MYS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4"/>
              <c:layout/>
              <c:tx>
                <c:strRef>
                  <c:f>[16]data_hk_sgp_35c!$C$18</c:f>
                  <c:strCache>
                    <c:ptCount val="1"/>
                    <c:pt idx="0">
                      <c:v>MEX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5"/>
              <c:layout/>
              <c:tx>
                <c:strRef>
                  <c:f>[16]data_hk_sgp_35c!$C$19</c:f>
                  <c:strCache>
                    <c:ptCount val="1"/>
                    <c:pt idx="0">
                      <c:v>PER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6"/>
              <c:layout/>
              <c:tx>
                <c:strRef>
                  <c:f>[16]data_hk_sgp_35c!$C$20</c:f>
                  <c:strCache>
                    <c:ptCount val="1"/>
                    <c:pt idx="0">
                      <c:v>PHL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7"/>
              <c:layout>
                <c:manualLayout>
                  <c:x val="-6.8627450980392274E-2"/>
                  <c:y val="4.6565774155995394E-2"/>
                </c:manualLayout>
              </c:layout>
              <c:tx>
                <c:strRef>
                  <c:f>[16]data_hk_sgp_35c!$C$21</c:f>
                  <c:strCache>
                    <c:ptCount val="1"/>
                    <c:pt idx="0">
                      <c:v>RUS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8"/>
              <c:layout/>
              <c:tx>
                <c:strRef>
                  <c:f>[16]data_hk_sgp_35c!$C$22</c:f>
                  <c:strCache>
                    <c:ptCount val="1"/>
                    <c:pt idx="0">
                      <c:v>SER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9"/>
              <c:layout/>
              <c:tx>
                <c:strRef>
                  <c:f>[16]data_hk_sgp_35c!$C$23</c:f>
                  <c:strCache>
                    <c:ptCount val="1"/>
                    <c:pt idx="0">
                      <c:v>ZAF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0"/>
              <c:layout/>
              <c:tx>
                <c:strRef>
                  <c:f>[16]data_hk_sgp_35c!$C$24</c:f>
                  <c:strCache>
                    <c:ptCount val="1"/>
                    <c:pt idx="0">
                      <c:v>THA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1"/>
              <c:layout/>
              <c:tx>
                <c:strRef>
                  <c:f>[16]data_hk_sgp_35c!$C$25</c:f>
                  <c:strCache>
                    <c:ptCount val="1"/>
                    <c:pt idx="0">
                      <c:v>TUR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2"/>
              <c:layout>
                <c:manualLayout>
                  <c:x val="-3.3729128915841837E-2"/>
                  <c:y val="-2.8240034362414516E-2"/>
                </c:manualLayout>
              </c:layout>
              <c:tx>
                <c:strRef>
                  <c:f>[16]data_hk_sgp_35c!$C$26</c:f>
                  <c:strCache>
                    <c:ptCount val="1"/>
                    <c:pt idx="0">
                      <c:v>VEN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3"/>
              <c:layout>
                <c:manualLayout>
                  <c:x val="-0.12254901960784238"/>
                  <c:y val="-3.666596390235906E-7"/>
                </c:manualLayout>
              </c:layout>
              <c:tx>
                <c:strRef>
                  <c:f>[16]data_hk_sgp_35c!$C$27</c:f>
                  <c:strCache>
                    <c:ptCount val="1"/>
                    <c:pt idx="0">
                      <c:v>BLR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4"/>
              <c:tx>
                <c:strRef>
                  <c:f>[16]data_hk_sgp_35c!$C$28</c:f>
                  <c:strCache>
                    <c:ptCount val="1"/>
                    <c:pt idx="0">
                      <c:v>BUL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5"/>
              <c:layout/>
              <c:tx>
                <c:strRef>
                  <c:f>[16]data_hk_sgp_35c!$C$29</c:f>
                  <c:strCache>
                    <c:ptCount val="1"/>
                    <c:pt idx="0">
                      <c:v>CZE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6"/>
              <c:layout>
                <c:manualLayout>
                  <c:x val="-1.9273787951909621E-2"/>
                  <c:y val="-2.3533361968678782E-2"/>
                </c:manualLayout>
              </c:layout>
              <c:tx>
                <c:strRef>
                  <c:f>[16]data_hk_sgp_35c!$C$30</c:f>
                  <c:strCache>
                    <c:ptCount val="1"/>
                    <c:pt idx="0">
                      <c:v>POL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7"/>
              <c:layout/>
              <c:tx>
                <c:strRef>
                  <c:f>[16]data_hk_sgp_35c!$C$31</c:f>
                  <c:strCache>
                    <c:ptCount val="1"/>
                    <c:pt idx="0">
                      <c:v>SVK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8"/>
              <c:layout>
                <c:manualLayout>
                  <c:x val="-1.4455340963932306E-2"/>
                  <c:y val="-1.882668957494301E-2"/>
                </c:manualLayout>
              </c:layout>
              <c:tx>
                <c:strRef>
                  <c:f>[16]data_hk_sgp_35c!$C$32</c:f>
                  <c:strCache>
                    <c:ptCount val="1"/>
                    <c:pt idx="0">
                      <c:v>SVN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9"/>
              <c:layout>
                <c:manualLayout>
                  <c:x val="-9.3137254901960786E-2"/>
                  <c:y val="3.7252619324796281E-2"/>
                </c:manualLayout>
              </c:layout>
              <c:tx>
                <c:strRef>
                  <c:f>[16]data_hk_sgp_35c!$C$33</c:f>
                  <c:strCache>
                    <c:ptCount val="1"/>
                    <c:pt idx="0">
                      <c:v>VNM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30"/>
              <c:layout/>
              <c:tx>
                <c:strRef>
                  <c:f>[16]data_hk_sgp_35c!$C$34</c:f>
                  <c:strCache>
                    <c:ptCount val="1"/>
                    <c:pt idx="0">
                      <c:v>ISR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31"/>
              <c:layout/>
              <c:tx>
                <c:strRef>
                  <c:f>[16]data_hk_sgp_35c!$C$35</c:f>
                  <c:strCache>
                    <c:ptCount val="1"/>
                    <c:pt idx="0">
                      <c:v>KOR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32"/>
              <c:layout>
                <c:manualLayout>
                  <c:x val="-1.9607843137254811E-2"/>
                  <c:y val="-2.3282887077997676E-2"/>
                </c:manualLayout>
              </c:layout>
              <c:tx>
                <c:strRef>
                  <c:f>[16]data_hk_sgp_35c!$C$36</c:f>
                  <c:strCache>
                    <c:ptCount val="1"/>
                    <c:pt idx="0">
                      <c:v>TWN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33"/>
              <c:tx>
                <c:strRef>
                  <c:f>[16]data_hk_sgp_35c!$C$37</c:f>
                  <c:strCache>
                    <c:ptCount val="1"/>
                    <c:pt idx="0">
                      <c:v>SGP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34"/>
              <c:tx>
                <c:strRef>
                  <c:f>[16]data_hk_sgp_35c!$C$38</c:f>
                  <c:strCache>
                    <c:ptCount val="1"/>
                    <c:pt idx="0">
                      <c:v>HKG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elete val="1"/>
          </c:dLbls>
          <c:trendline>
            <c:spPr>
              <a:ln w="25400">
                <a:solidFill>
                  <a:srgbClr val="FF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-0.23589045854562446"/>
                  <c:y val="1.3079272564239078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FF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</c:trendlineLbl>
          </c:trendline>
          <c:xVal>
            <c:numRef>
              <c:f>fig_9_10!$E$5:$E$37</c:f>
              <c:numCache>
                <c:formatCode>0.00</c:formatCode>
                <c:ptCount val="33"/>
                <c:pt idx="0">
                  <c:v>13.258626023714099</c:v>
                </c:pt>
                <c:pt idx="1">
                  <c:v>5.6696927377025297</c:v>
                </c:pt>
                <c:pt idx="2">
                  <c:v>14.081081575306143</c:v>
                </c:pt>
                <c:pt idx="3">
                  <c:v>7.2397698742280552</c:v>
                </c:pt>
                <c:pt idx="4">
                  <c:v>4.9224708360309144</c:v>
                </c:pt>
                <c:pt idx="5">
                  <c:v>28.352201718305775</c:v>
                </c:pt>
                <c:pt idx="6">
                  <c:v>3.1267932549432156</c:v>
                </c:pt>
                <c:pt idx="7">
                  <c:v>49.733380899203496</c:v>
                </c:pt>
                <c:pt idx="8">
                  <c:v>27.891776431214794</c:v>
                </c:pt>
                <c:pt idx="9">
                  <c:v>4.9346981271644879</c:v>
                </c:pt>
                <c:pt idx="10">
                  <c:v>9.2973754864979803</c:v>
                </c:pt>
                <c:pt idx="11">
                  <c:v>71.268336080999035</c:v>
                </c:pt>
                <c:pt idx="12">
                  <c:v>44.907551805447802</c:v>
                </c:pt>
                <c:pt idx="13">
                  <c:v>10.493904468765246</c:v>
                </c:pt>
                <c:pt idx="14">
                  <c:v>5.5277343805000738</c:v>
                </c:pt>
                <c:pt idx="15">
                  <c:v>8.8874211550285374</c:v>
                </c:pt>
                <c:pt idx="16">
                  <c:v>11.052726201822377</c:v>
                </c:pt>
                <c:pt idx="17">
                  <c:v>14.060568603213843</c:v>
                </c:pt>
                <c:pt idx="18">
                  <c:v>13.101663774326667</c:v>
                </c:pt>
                <c:pt idx="19">
                  <c:v>11.213656517427403</c:v>
                </c:pt>
                <c:pt idx="20">
                  <c:v>14.072357115419607</c:v>
                </c:pt>
                <c:pt idx="21">
                  <c:v>12.90211146323216</c:v>
                </c:pt>
                <c:pt idx="22">
                  <c:v>9.0769561121785838</c:v>
                </c:pt>
                <c:pt idx="23">
                  <c:v>18.464852652644485</c:v>
                </c:pt>
                <c:pt idx="24">
                  <c:v>47.328391746939133</c:v>
                </c:pt>
                <c:pt idx="25">
                  <c:v>12.883438035408338</c:v>
                </c:pt>
                <c:pt idx="26">
                  <c:v>15.816187142439054</c:v>
                </c:pt>
                <c:pt idx="27">
                  <c:v>20.566642992424246</c:v>
                </c:pt>
                <c:pt idx="28">
                  <c:v>31.027554226749238</c:v>
                </c:pt>
                <c:pt idx="29">
                  <c:v>2.3847246784083986</c:v>
                </c:pt>
                <c:pt idx="30">
                  <c:v>21.428450053315874</c:v>
                </c:pt>
                <c:pt idx="31">
                  <c:v>19.093094223388977</c:v>
                </c:pt>
                <c:pt idx="32">
                  <c:v>21.152199680950574</c:v>
                </c:pt>
              </c:numCache>
            </c:numRef>
          </c:xVal>
          <c:yVal>
            <c:numRef>
              <c:f>fig_9_10!$B$5:$B$37</c:f>
              <c:numCache>
                <c:formatCode>0.00</c:formatCode>
                <c:ptCount val="33"/>
                <c:pt idx="0">
                  <c:v>-6.4540816014284079</c:v>
                </c:pt>
                <c:pt idx="1">
                  <c:v>-9.8164265383233413</c:v>
                </c:pt>
                <c:pt idx="2">
                  <c:v>-12.582540673701015</c:v>
                </c:pt>
                <c:pt idx="3">
                  <c:v>-2.873928998957731</c:v>
                </c:pt>
                <c:pt idx="4">
                  <c:v>-6.384606846300878</c:v>
                </c:pt>
                <c:pt idx="5">
                  <c:v>-13.313674988971602</c:v>
                </c:pt>
                <c:pt idx="7">
                  <c:v>-25.053424535421243</c:v>
                </c:pt>
                <c:pt idx="8">
                  <c:v>-10.999010537188347</c:v>
                </c:pt>
                <c:pt idx="9">
                  <c:v>-3.8409642032037006</c:v>
                </c:pt>
                <c:pt idx="10">
                  <c:v>-4.033826363471249</c:v>
                </c:pt>
                <c:pt idx="11">
                  <c:v>-26.586981030146873</c:v>
                </c:pt>
                <c:pt idx="12">
                  <c:v>-28.097678190196397</c:v>
                </c:pt>
                <c:pt idx="13">
                  <c:v>-14.795518862323764</c:v>
                </c:pt>
                <c:pt idx="14">
                  <c:v>-17.32637364367292</c:v>
                </c:pt>
                <c:pt idx="15">
                  <c:v>-7.2250923850090132</c:v>
                </c:pt>
                <c:pt idx="16">
                  <c:v>-8.3420149480851755</c:v>
                </c:pt>
                <c:pt idx="17">
                  <c:v>-24.391005693968669</c:v>
                </c:pt>
                <c:pt idx="18">
                  <c:v>-15.31686242739152</c:v>
                </c:pt>
                <c:pt idx="19">
                  <c:v>-8.1030420339289311</c:v>
                </c:pt>
                <c:pt idx="20">
                  <c:v>-18.265871171578098</c:v>
                </c:pt>
                <c:pt idx="21">
                  <c:v>-23.261210386740707</c:v>
                </c:pt>
                <c:pt idx="22">
                  <c:v>-3.5236869904904822</c:v>
                </c:pt>
                <c:pt idx="25">
                  <c:v>-16.644674808423478</c:v>
                </c:pt>
                <c:pt idx="26">
                  <c:v>-3.6373675832131802</c:v>
                </c:pt>
                <c:pt idx="27">
                  <c:v>-19.13842479353799</c:v>
                </c:pt>
                <c:pt idx="28">
                  <c:v>-20.728022181617121</c:v>
                </c:pt>
                <c:pt idx="30">
                  <c:v>-6.7205943090096536</c:v>
                </c:pt>
                <c:pt idx="31">
                  <c:v>-13.363793025216843</c:v>
                </c:pt>
                <c:pt idx="32">
                  <c:v>-21.764098345963099</c:v>
                </c:pt>
              </c:numCache>
            </c:numRef>
          </c:yVal>
        </c:ser>
        <c:axId val="126715008"/>
        <c:axId val="126740736"/>
      </c:scatterChart>
      <c:valAx>
        <c:axId val="126715008"/>
        <c:scaling>
          <c:orientation val="minMax"/>
        </c:scaling>
        <c:axPos val="b"/>
        <c:numFmt formatCode="0" sourceLinked="0"/>
        <c:maj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26740736"/>
        <c:crossesAt val="-60"/>
        <c:crossBetween val="midCat"/>
      </c:valAx>
      <c:valAx>
        <c:axId val="126740736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 sz="800"/>
                  <a:t>    semester</a:t>
                </a:r>
                <a:r>
                  <a:rPr lang="en-US" sz="800" baseline="0"/>
                  <a:t> GDP growth minus forecast gdp growth</a:t>
                </a:r>
                <a:r>
                  <a:rPr lang="en-US" sz="800"/>
                  <a:t> (09Q1 vs. 08Q3, saar)</a:t>
                </a:r>
              </a:p>
            </c:rich>
          </c:tx>
          <c:layout>
            <c:manualLayout>
              <c:xMode val="edge"/>
              <c:yMode val="edge"/>
              <c:x val="1.8045005403736322E-2"/>
              <c:y val="0.12811387900355836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in"/>
        <c:tickLblPos val="high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26715008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span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711" r="0.75000000000000711" t="1" header="0.5" footer="0.5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4287864752200094"/>
          <c:y val="0.13378354396091938"/>
          <c:w val="0.75282692604600965"/>
          <c:h val="0.67890641783656602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Pt>
            <c:idx val="33"/>
            <c:marker>
              <c:spPr>
                <a:solidFill>
                  <a:srgbClr val="00B050"/>
                </a:solidFill>
                <a:ln>
                  <a:solidFill>
                    <a:srgbClr val="00B050"/>
                  </a:solidFill>
                  <a:prstDash val="solid"/>
                </a:ln>
              </c:spPr>
            </c:marker>
          </c:dPt>
          <c:dPt>
            <c:idx val="34"/>
            <c:marker>
              <c:spPr>
                <a:solidFill>
                  <a:srgbClr val="00B050"/>
                </a:solidFill>
                <a:ln>
                  <a:solidFill>
                    <a:srgbClr val="00B050"/>
                  </a:solidFill>
                  <a:prstDash val="solid"/>
                </a:ln>
              </c:spPr>
            </c:marker>
          </c:dPt>
          <c:dLbls>
            <c:dLbl>
              <c:idx val="0"/>
              <c:layout/>
              <c:tx>
                <c:strRef>
                  <c:f>[16]data_hk_sgp_35c!$C$4</c:f>
                  <c:strCache>
                    <c:ptCount val="1"/>
                    <c:pt idx="0">
                      <c:v>ARG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"/>
              <c:layout/>
              <c:tx>
                <c:strRef>
                  <c:f>[16]data_hk_sgp_35c!$C$5</c:f>
                  <c:strCache>
                    <c:ptCount val="1"/>
                    <c:pt idx="0">
                      <c:v>BRA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"/>
              <c:layout/>
              <c:tx>
                <c:strRef>
                  <c:f>[16]data_hk_sgp_35c!$C$6</c:f>
                  <c:strCache>
                    <c:ptCount val="1"/>
                    <c:pt idx="0">
                      <c:v>CHL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3"/>
              <c:layout/>
              <c:tx>
                <c:strRef>
                  <c:f>[16]data_hk_sgp_35c!$C$7</c:f>
                  <c:strCache>
                    <c:ptCount val="1"/>
                    <c:pt idx="0">
                      <c:v>CHN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4"/>
              <c:layout/>
              <c:tx>
                <c:strRef>
                  <c:f>[16]data_hk_sgp_35c!$C$8</c:f>
                  <c:strCache>
                    <c:ptCount val="1"/>
                    <c:pt idx="0">
                      <c:v>COL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5"/>
              <c:layout>
                <c:manualLayout>
                  <c:x val="-8.8235294117647745E-2"/>
                  <c:y val="1.3969732246798667E-2"/>
                </c:manualLayout>
              </c:layout>
              <c:tx>
                <c:strRef>
                  <c:f>[16]data_hk_sgp_35c!$C$9</c:f>
                  <c:strCache>
                    <c:ptCount val="1"/>
                    <c:pt idx="0">
                      <c:v>HRV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6"/>
              <c:tx>
                <c:strRef>
                  <c:f>[16]data_hk_sgp_35c!$C$10</c:f>
                  <c:strCache>
                    <c:ptCount val="1"/>
                    <c:pt idx="0">
                      <c:v>DOM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7"/>
              <c:layout/>
              <c:tx>
                <c:strRef>
                  <c:f>[16]data_hk_sgp_35c!$C$11</c:f>
                  <c:strCache>
                    <c:ptCount val="1"/>
                    <c:pt idx="0">
                      <c:v>EST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8"/>
              <c:layout/>
              <c:tx>
                <c:strRef>
                  <c:f>[16]data_hk_sgp_35c!$C$12</c:f>
                  <c:strCache>
                    <c:ptCount val="1"/>
                    <c:pt idx="0">
                      <c:v>HUN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9"/>
              <c:layout/>
              <c:tx>
                <c:strRef>
                  <c:f>[16]data_hk_sgp_35c!$C$13</c:f>
                  <c:strCache>
                    <c:ptCount val="1"/>
                    <c:pt idx="0">
                      <c:v>IND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0"/>
              <c:layout/>
              <c:tx>
                <c:strRef>
                  <c:f>[16]data_hk_sgp_35c!$C$14</c:f>
                  <c:strCache>
                    <c:ptCount val="1"/>
                    <c:pt idx="0">
                      <c:v>IDN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1"/>
              <c:layout/>
              <c:tx>
                <c:strRef>
                  <c:f>[16]data_hk_sgp_35c!$C$15</c:f>
                  <c:strCache>
                    <c:ptCount val="1"/>
                    <c:pt idx="0">
                      <c:v>LVA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2"/>
              <c:layout/>
              <c:tx>
                <c:strRef>
                  <c:f>[16]data_hk_sgp_35c!$C$16</c:f>
                  <c:strCache>
                    <c:ptCount val="1"/>
                    <c:pt idx="0">
                      <c:v>LTU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3"/>
              <c:layout/>
              <c:tx>
                <c:strRef>
                  <c:f>[16]data_hk_sgp_35c!$C$17</c:f>
                  <c:strCache>
                    <c:ptCount val="1"/>
                    <c:pt idx="0">
                      <c:v>MYS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4"/>
              <c:layout/>
              <c:tx>
                <c:strRef>
                  <c:f>[16]data_hk_sgp_35c!$C$18</c:f>
                  <c:strCache>
                    <c:ptCount val="1"/>
                    <c:pt idx="0">
                      <c:v>MEX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5"/>
              <c:layout/>
              <c:tx>
                <c:strRef>
                  <c:f>[16]data_hk_sgp_35c!$C$19</c:f>
                  <c:strCache>
                    <c:ptCount val="1"/>
                    <c:pt idx="0">
                      <c:v>PER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6"/>
              <c:layout/>
              <c:tx>
                <c:strRef>
                  <c:f>[16]data_hk_sgp_35c!$C$20</c:f>
                  <c:strCache>
                    <c:ptCount val="1"/>
                    <c:pt idx="0">
                      <c:v>PHL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7"/>
              <c:layout>
                <c:manualLayout>
                  <c:x val="-1.9607843137254902E-2"/>
                  <c:y val="-5.6289405105500604E-3"/>
                </c:manualLayout>
              </c:layout>
              <c:tx>
                <c:strRef>
                  <c:f>[16]data_hk_sgp_35c!$C$21</c:f>
                  <c:strCache>
                    <c:ptCount val="1"/>
                    <c:pt idx="0">
                      <c:v>RUS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8"/>
              <c:layout/>
              <c:tx>
                <c:strRef>
                  <c:f>[16]data_hk_sgp_35c!$C$22</c:f>
                  <c:strCache>
                    <c:ptCount val="1"/>
                    <c:pt idx="0">
                      <c:v>SER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9"/>
              <c:layout/>
              <c:tx>
                <c:strRef>
                  <c:f>[16]data_hk_sgp_35c!$C$23</c:f>
                  <c:strCache>
                    <c:ptCount val="1"/>
                    <c:pt idx="0">
                      <c:v>ZAF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0"/>
              <c:layout/>
              <c:tx>
                <c:strRef>
                  <c:f>[16]data_hk_sgp_35c!$C$24</c:f>
                  <c:strCache>
                    <c:ptCount val="1"/>
                    <c:pt idx="0">
                      <c:v>THA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1"/>
              <c:layout/>
              <c:tx>
                <c:strRef>
                  <c:f>[16]data_hk_sgp_35c!$C$25</c:f>
                  <c:strCache>
                    <c:ptCount val="1"/>
                    <c:pt idx="0">
                      <c:v>TUR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2"/>
              <c:layout>
                <c:manualLayout>
                  <c:x val="-3.3729128915841837E-2"/>
                  <c:y val="-2.8240034362414516E-2"/>
                </c:manualLayout>
              </c:layout>
              <c:tx>
                <c:strRef>
                  <c:f>[16]data_hk_sgp_35c!$C$26</c:f>
                  <c:strCache>
                    <c:ptCount val="1"/>
                    <c:pt idx="0">
                      <c:v>VEN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3"/>
              <c:layout>
                <c:manualLayout>
                  <c:x val="-0.12254901960784235"/>
                  <c:y val="-3.6665963902359097E-7"/>
                </c:manualLayout>
              </c:layout>
              <c:tx>
                <c:strRef>
                  <c:f>[16]data_hk_sgp_35c!$C$27</c:f>
                  <c:strCache>
                    <c:ptCount val="1"/>
                    <c:pt idx="0">
                      <c:v>BLR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4"/>
              <c:layout>
                <c:manualLayout>
                  <c:x val="-9.313725490196087E-2"/>
                  <c:y val="3.7959667852906352E-2"/>
                </c:manualLayout>
              </c:layout>
              <c:tx>
                <c:strRef>
                  <c:f>[16]data_hk_sgp_35c!$C$28</c:f>
                  <c:strCache>
                    <c:ptCount val="1"/>
                    <c:pt idx="0">
                      <c:v>BUL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5"/>
              <c:layout/>
              <c:tx>
                <c:strRef>
                  <c:f>[16]data_hk_sgp_35c!$C$29</c:f>
                  <c:strCache>
                    <c:ptCount val="1"/>
                    <c:pt idx="0">
                      <c:v>CZE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6"/>
              <c:layout>
                <c:manualLayout>
                  <c:x val="-1.9273787951909621E-2"/>
                  <c:y val="-2.3533361968678782E-2"/>
                </c:manualLayout>
              </c:layout>
              <c:tx>
                <c:strRef>
                  <c:f>[16]data_hk_sgp_35c!$C$30</c:f>
                  <c:strCache>
                    <c:ptCount val="1"/>
                    <c:pt idx="0">
                      <c:v>POL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7"/>
              <c:layout/>
              <c:tx>
                <c:strRef>
                  <c:f>[16]data_hk_sgp_35c!$C$31</c:f>
                  <c:strCache>
                    <c:ptCount val="1"/>
                    <c:pt idx="0">
                      <c:v>SVK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8"/>
              <c:layout>
                <c:manualLayout>
                  <c:x val="-1.4455340963932306E-2"/>
                  <c:y val="-1.882668957494301E-2"/>
                </c:manualLayout>
              </c:layout>
              <c:tx>
                <c:strRef>
                  <c:f>[16]data_hk_sgp_35c!$C$32</c:f>
                  <c:strCache>
                    <c:ptCount val="1"/>
                    <c:pt idx="0">
                      <c:v>SVN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9"/>
              <c:layout>
                <c:manualLayout>
                  <c:x val="-9.3137254901960786E-2"/>
                  <c:y val="3.7252619324796281E-2"/>
                </c:manualLayout>
              </c:layout>
              <c:tx>
                <c:strRef>
                  <c:f>[16]data_hk_sgp_35c!$C$33</c:f>
                  <c:strCache>
                    <c:ptCount val="1"/>
                    <c:pt idx="0">
                      <c:v>VNM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30"/>
              <c:layout/>
              <c:tx>
                <c:strRef>
                  <c:f>[16]data_hk_sgp_35c!$C$34</c:f>
                  <c:strCache>
                    <c:ptCount val="1"/>
                    <c:pt idx="0">
                      <c:v>ISR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31"/>
              <c:layout/>
              <c:tx>
                <c:strRef>
                  <c:f>[16]data_hk_sgp_35c!$C$35</c:f>
                  <c:strCache>
                    <c:ptCount val="1"/>
                    <c:pt idx="0">
                      <c:v>KOR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32"/>
              <c:layout>
                <c:manualLayout>
                  <c:x val="-1.9607843137254811E-2"/>
                  <c:y val="-2.3282887077997676E-2"/>
                </c:manualLayout>
              </c:layout>
              <c:tx>
                <c:strRef>
                  <c:f>[16]data_hk_sgp_35c!$C$36</c:f>
                  <c:strCache>
                    <c:ptCount val="1"/>
                    <c:pt idx="0">
                      <c:v>TWN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33"/>
              <c:tx>
                <c:strRef>
                  <c:f>[16]data_hk_sgp_35c!$C$37</c:f>
                  <c:strCache>
                    <c:ptCount val="1"/>
                    <c:pt idx="0">
                      <c:v>SGP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34"/>
              <c:tx>
                <c:strRef>
                  <c:f>[16]data_hk_sgp_35c!$C$38</c:f>
                  <c:strCache>
                    <c:ptCount val="1"/>
                    <c:pt idx="0">
                      <c:v>HKG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elete val="1"/>
          </c:dLbls>
          <c:trendline>
            <c:spPr>
              <a:ln w="25400">
                <a:solidFill>
                  <a:srgbClr val="FF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-0.25157943492357571"/>
                  <c:y val="0.10978825155752329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FF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</c:trendlineLbl>
          </c:trendline>
          <c:xVal>
            <c:numRef>
              <c:f>fig_9_10!$F$5:$F$37</c:f>
              <c:numCache>
                <c:formatCode>0.00</c:formatCode>
                <c:ptCount val="33"/>
                <c:pt idx="0">
                  <c:v>-2.8148477117449557</c:v>
                </c:pt>
                <c:pt idx="1">
                  <c:v>-0.11190191310478606</c:v>
                </c:pt>
                <c:pt idx="2">
                  <c:v>-4.3817697507573588</c:v>
                </c:pt>
                <c:pt idx="3">
                  <c:v>-10.878289820135047</c:v>
                </c:pt>
                <c:pt idx="4">
                  <c:v>2.7956111497923226</c:v>
                </c:pt>
                <c:pt idx="5">
                  <c:v>7.5838942193403396</c:v>
                </c:pt>
                <c:pt idx="6">
                  <c:v>5.2660939446066335</c:v>
                </c:pt>
                <c:pt idx="7">
                  <c:v>17.75836659975284</c:v>
                </c:pt>
                <c:pt idx="8">
                  <c:v>6.8542988405162983</c:v>
                </c:pt>
                <c:pt idx="9">
                  <c:v>1.0652702936766081</c:v>
                </c:pt>
                <c:pt idx="10">
                  <c:v>-2.4285831034976924</c:v>
                </c:pt>
                <c:pt idx="11">
                  <c:v>22.234423818246501</c:v>
                </c:pt>
                <c:pt idx="12">
                  <c:v>14.716234579074705</c:v>
                </c:pt>
                <c:pt idx="13">
                  <c:v>-15.695416312217267</c:v>
                </c:pt>
                <c:pt idx="14">
                  <c:v>0.81322793441486552</c:v>
                </c:pt>
                <c:pt idx="15">
                  <c:v>-1.1351160237443942</c:v>
                </c:pt>
                <c:pt idx="16">
                  <c:v>-4.9285195103898953</c:v>
                </c:pt>
                <c:pt idx="17">
                  <c:v>-5.884111721636212</c:v>
                </c:pt>
                <c:pt idx="18">
                  <c:v>15.550760833466907</c:v>
                </c:pt>
                <c:pt idx="19">
                  <c:v>7.3170355513097833</c:v>
                </c:pt>
                <c:pt idx="20">
                  <c:v>-6.7815377150597422</c:v>
                </c:pt>
                <c:pt idx="21">
                  <c:v>5.8886079951375283</c:v>
                </c:pt>
                <c:pt idx="22">
                  <c:v>-7.9862987821997899</c:v>
                </c:pt>
                <c:pt idx="23">
                  <c:v>6.7583644492083668</c:v>
                </c:pt>
                <c:pt idx="24">
                  <c:v>25.25913885003591</c:v>
                </c:pt>
                <c:pt idx="25">
                  <c:v>3.2687342928946768</c:v>
                </c:pt>
                <c:pt idx="26">
                  <c:v>4.7433341143767214</c:v>
                </c:pt>
                <c:pt idx="27">
                  <c:v>5.6513735199747508</c:v>
                </c:pt>
                <c:pt idx="28">
                  <c:v>4.7394537270580361</c:v>
                </c:pt>
                <c:pt idx="29">
                  <c:v>9.8323992048641919</c:v>
                </c:pt>
                <c:pt idx="30">
                  <c:v>-2.3747111092155957</c:v>
                </c:pt>
                <c:pt idx="31">
                  <c:v>-0.55996131297659013</c:v>
                </c:pt>
                <c:pt idx="32">
                  <c:v>-8.3752378838301453</c:v>
                </c:pt>
              </c:numCache>
            </c:numRef>
          </c:xVal>
          <c:yVal>
            <c:numRef>
              <c:f>fig_9_10!$B$5:$B$37</c:f>
              <c:numCache>
                <c:formatCode>0.00</c:formatCode>
                <c:ptCount val="33"/>
                <c:pt idx="0">
                  <c:v>-6.4540816014284079</c:v>
                </c:pt>
                <c:pt idx="1">
                  <c:v>-9.8164265383233413</c:v>
                </c:pt>
                <c:pt idx="2">
                  <c:v>-12.582540673701015</c:v>
                </c:pt>
                <c:pt idx="3">
                  <c:v>-2.873928998957731</c:v>
                </c:pt>
                <c:pt idx="4">
                  <c:v>-6.384606846300878</c:v>
                </c:pt>
                <c:pt idx="5">
                  <c:v>-13.313674988971602</c:v>
                </c:pt>
                <c:pt idx="7">
                  <c:v>-25.053424535421243</c:v>
                </c:pt>
                <c:pt idx="8">
                  <c:v>-10.999010537188347</c:v>
                </c:pt>
                <c:pt idx="9">
                  <c:v>-3.8409642032037006</c:v>
                </c:pt>
                <c:pt idx="10">
                  <c:v>-4.033826363471249</c:v>
                </c:pt>
                <c:pt idx="11">
                  <c:v>-26.586981030146873</c:v>
                </c:pt>
                <c:pt idx="12">
                  <c:v>-28.097678190196397</c:v>
                </c:pt>
                <c:pt idx="13">
                  <c:v>-14.795518862323764</c:v>
                </c:pt>
                <c:pt idx="14">
                  <c:v>-17.32637364367292</c:v>
                </c:pt>
                <c:pt idx="15">
                  <c:v>-7.2250923850090132</c:v>
                </c:pt>
                <c:pt idx="16">
                  <c:v>-8.3420149480851755</c:v>
                </c:pt>
                <c:pt idx="17">
                  <c:v>-24.391005693968669</c:v>
                </c:pt>
                <c:pt idx="18">
                  <c:v>-15.31686242739152</c:v>
                </c:pt>
                <c:pt idx="19">
                  <c:v>-8.1030420339289311</c:v>
                </c:pt>
                <c:pt idx="20">
                  <c:v>-18.265871171578098</c:v>
                </c:pt>
                <c:pt idx="21">
                  <c:v>-23.261210386740707</c:v>
                </c:pt>
                <c:pt idx="22">
                  <c:v>-3.5236869904904822</c:v>
                </c:pt>
                <c:pt idx="25">
                  <c:v>-16.644674808423478</c:v>
                </c:pt>
                <c:pt idx="26">
                  <c:v>-3.6373675832131802</c:v>
                </c:pt>
                <c:pt idx="27">
                  <c:v>-19.13842479353799</c:v>
                </c:pt>
                <c:pt idx="28">
                  <c:v>-20.728022181617121</c:v>
                </c:pt>
                <c:pt idx="30">
                  <c:v>-6.7205943090096536</c:v>
                </c:pt>
                <c:pt idx="31">
                  <c:v>-13.363793025216843</c:v>
                </c:pt>
                <c:pt idx="32">
                  <c:v>-21.764098345963099</c:v>
                </c:pt>
              </c:numCache>
            </c:numRef>
          </c:yVal>
        </c:ser>
        <c:axId val="276839424"/>
        <c:axId val="276910848"/>
      </c:scatterChart>
      <c:valAx>
        <c:axId val="276839424"/>
        <c:scaling>
          <c:orientation val="minMax"/>
        </c:scaling>
        <c:axPos val="b"/>
        <c:numFmt formatCode="0" sourceLinked="0"/>
        <c:maj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76910848"/>
        <c:crossesAt val="-60"/>
        <c:crossBetween val="midCat"/>
      </c:valAx>
      <c:valAx>
        <c:axId val="276910848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 sz="800"/>
                  <a:t>    semester</a:t>
                </a:r>
                <a:r>
                  <a:rPr lang="en-US" sz="800" baseline="0"/>
                  <a:t> growth - projected growth</a:t>
                </a:r>
                <a:r>
                  <a:rPr lang="en-US" sz="800"/>
                  <a:t>  </a:t>
                </a:r>
              </a:p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 sz="800"/>
                  <a:t>(09Q1 vs. 08Q3, saar)</a:t>
                </a:r>
              </a:p>
            </c:rich>
          </c:tx>
          <c:layout>
            <c:manualLayout>
              <c:xMode val="edge"/>
              <c:yMode val="edge"/>
              <c:x val="1.8045005403736363E-2"/>
              <c:y val="0.20403321470937141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in"/>
        <c:tickLblPos val="high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76839424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span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711" r="0.75000000000000711" t="1" header="0.5" footer="0.5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788661417322836"/>
          <c:y val="0.16515659924134918"/>
          <c:w val="0.76362071104748408"/>
          <c:h val="0.69684946625488187"/>
        </c:manualLayout>
      </c:layout>
      <c:barChart>
        <c:barDir val="col"/>
        <c:grouping val="clustered"/>
        <c:ser>
          <c:idx val="3"/>
          <c:order val="1"/>
          <c:tx>
            <c:strRef>
              <c:f>Russia_FIG_12!$H$3</c:f>
              <c:strCache>
                <c:ptCount val="1"/>
                <c:pt idx="0">
                  <c:v>Reserves monthly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chemeClr val="accent1"/>
              </a:solidFill>
              <a:prstDash val="solid"/>
            </a:ln>
          </c:spPr>
          <c:cat>
            <c:numRef>
              <c:f>Russia_FIG_12!$G$4:$G$22</c:f>
              <c:numCache>
                <c:formatCode>m/d/yyyy</c:formatCode>
                <c:ptCount val="19"/>
                <c:pt idx="0">
                  <c:v>39417</c:v>
                </c:pt>
                <c:pt idx="1">
                  <c:v>39448</c:v>
                </c:pt>
                <c:pt idx="2">
                  <c:v>39479</c:v>
                </c:pt>
                <c:pt idx="3">
                  <c:v>39508</c:v>
                </c:pt>
                <c:pt idx="4">
                  <c:v>39539</c:v>
                </c:pt>
                <c:pt idx="5">
                  <c:v>39569</c:v>
                </c:pt>
                <c:pt idx="6">
                  <c:v>39600</c:v>
                </c:pt>
                <c:pt idx="7">
                  <c:v>39630</c:v>
                </c:pt>
                <c:pt idx="8">
                  <c:v>39661</c:v>
                </c:pt>
                <c:pt idx="9">
                  <c:v>39692</c:v>
                </c:pt>
                <c:pt idx="10">
                  <c:v>39722</c:v>
                </c:pt>
                <c:pt idx="11">
                  <c:v>39753</c:v>
                </c:pt>
                <c:pt idx="12">
                  <c:v>39783</c:v>
                </c:pt>
                <c:pt idx="13">
                  <c:v>39814</c:v>
                </c:pt>
                <c:pt idx="14">
                  <c:v>39845</c:v>
                </c:pt>
                <c:pt idx="15">
                  <c:v>39873</c:v>
                </c:pt>
                <c:pt idx="16">
                  <c:v>39904</c:v>
                </c:pt>
                <c:pt idx="17">
                  <c:v>39934</c:v>
                </c:pt>
                <c:pt idx="18">
                  <c:v>39965</c:v>
                </c:pt>
              </c:numCache>
            </c:numRef>
          </c:cat>
          <c:val>
            <c:numRef>
              <c:f>Russia_FIG_12!$H$4:$H$22</c:f>
              <c:numCache>
                <c:formatCode>General</c:formatCode>
                <c:ptCount val="19"/>
                <c:pt idx="0">
                  <c:v>466.75</c:v>
                </c:pt>
                <c:pt idx="1">
                  <c:v>475.072</c:v>
                </c:pt>
                <c:pt idx="2">
                  <c:v>481.01100000000002</c:v>
                </c:pt>
                <c:pt idx="3">
                  <c:v>498.89</c:v>
                </c:pt>
                <c:pt idx="4">
                  <c:v>519.75800000000004</c:v>
                </c:pt>
                <c:pt idx="5">
                  <c:v>533.10900000000004</c:v>
                </c:pt>
                <c:pt idx="6">
                  <c:v>555.18200000000002</c:v>
                </c:pt>
                <c:pt idx="7">
                  <c:v>582.67899999999997</c:v>
                </c:pt>
                <c:pt idx="8">
                  <c:v>569.12300000000005</c:v>
                </c:pt>
                <c:pt idx="9">
                  <c:v>542.83900000000006</c:v>
                </c:pt>
                <c:pt idx="10">
                  <c:v>472.005</c:v>
                </c:pt>
                <c:pt idx="11">
                  <c:v>442.392</c:v>
                </c:pt>
                <c:pt idx="12">
                  <c:v>412.548</c:v>
                </c:pt>
                <c:pt idx="13">
                  <c:v>371.43900000000002</c:v>
                </c:pt>
                <c:pt idx="14">
                  <c:v>368.142</c:v>
                </c:pt>
                <c:pt idx="15">
                  <c:v>368.14499999999998</c:v>
                </c:pt>
                <c:pt idx="16">
                  <c:v>368.46499999999997</c:v>
                </c:pt>
                <c:pt idx="17">
                  <c:v>387.28199999999998</c:v>
                </c:pt>
                <c:pt idx="18">
                  <c:v>395.96899999999999</c:v>
                </c:pt>
              </c:numCache>
            </c:numRef>
          </c:val>
        </c:ser>
        <c:axId val="90238976"/>
        <c:axId val="90240896"/>
      </c:barChart>
      <c:lineChart>
        <c:grouping val="standard"/>
        <c:ser>
          <c:idx val="2"/>
          <c:order val="0"/>
          <c:tx>
            <c:strRef>
              <c:f>Russia_FIG_12!$B$3</c:f>
              <c:strCache>
                <c:ptCount val="1"/>
                <c:pt idx="0">
                  <c:v>Exchange rate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Russia_FIG_12!$A$4:$A$415</c:f>
              <c:numCache>
                <c:formatCode>m/d/yyyy</c:formatCode>
                <c:ptCount val="412"/>
                <c:pt idx="0">
                  <c:v>39419</c:v>
                </c:pt>
                <c:pt idx="1">
                  <c:v>39420</c:v>
                </c:pt>
                <c:pt idx="2">
                  <c:v>39421</c:v>
                </c:pt>
                <c:pt idx="3">
                  <c:v>39422</c:v>
                </c:pt>
                <c:pt idx="4">
                  <c:v>39423</c:v>
                </c:pt>
                <c:pt idx="5">
                  <c:v>39426</c:v>
                </c:pt>
                <c:pt idx="6">
                  <c:v>39427</c:v>
                </c:pt>
                <c:pt idx="7">
                  <c:v>39428</c:v>
                </c:pt>
                <c:pt idx="8">
                  <c:v>39429</c:v>
                </c:pt>
                <c:pt idx="9">
                  <c:v>39430</c:v>
                </c:pt>
                <c:pt idx="10">
                  <c:v>39433</c:v>
                </c:pt>
                <c:pt idx="11">
                  <c:v>39434</c:v>
                </c:pt>
                <c:pt idx="12">
                  <c:v>39435</c:v>
                </c:pt>
                <c:pt idx="13">
                  <c:v>39436</c:v>
                </c:pt>
                <c:pt idx="14">
                  <c:v>39437</c:v>
                </c:pt>
                <c:pt idx="15">
                  <c:v>39440</c:v>
                </c:pt>
                <c:pt idx="16">
                  <c:v>39441</c:v>
                </c:pt>
                <c:pt idx="17">
                  <c:v>39442</c:v>
                </c:pt>
                <c:pt idx="18">
                  <c:v>39443</c:v>
                </c:pt>
                <c:pt idx="19">
                  <c:v>39444</c:v>
                </c:pt>
                <c:pt idx="20">
                  <c:v>39447</c:v>
                </c:pt>
                <c:pt idx="21">
                  <c:v>39448</c:v>
                </c:pt>
                <c:pt idx="22">
                  <c:v>39449</c:v>
                </c:pt>
                <c:pt idx="23">
                  <c:v>39450</c:v>
                </c:pt>
                <c:pt idx="24">
                  <c:v>39451</c:v>
                </c:pt>
                <c:pt idx="25">
                  <c:v>39454</c:v>
                </c:pt>
                <c:pt idx="26">
                  <c:v>39455</c:v>
                </c:pt>
                <c:pt idx="27">
                  <c:v>39456</c:v>
                </c:pt>
                <c:pt idx="28">
                  <c:v>39457</c:v>
                </c:pt>
                <c:pt idx="29">
                  <c:v>39458</c:v>
                </c:pt>
                <c:pt idx="30">
                  <c:v>39461</c:v>
                </c:pt>
                <c:pt idx="31">
                  <c:v>39462</c:v>
                </c:pt>
                <c:pt idx="32">
                  <c:v>39463</c:v>
                </c:pt>
                <c:pt idx="33">
                  <c:v>39464</c:v>
                </c:pt>
                <c:pt idx="34">
                  <c:v>39465</c:v>
                </c:pt>
                <c:pt idx="35">
                  <c:v>39468</c:v>
                </c:pt>
                <c:pt idx="36">
                  <c:v>39469</c:v>
                </c:pt>
                <c:pt idx="37">
                  <c:v>39470</c:v>
                </c:pt>
                <c:pt idx="38">
                  <c:v>39471</c:v>
                </c:pt>
                <c:pt idx="39">
                  <c:v>39472</c:v>
                </c:pt>
                <c:pt idx="40">
                  <c:v>39475</c:v>
                </c:pt>
                <c:pt idx="41">
                  <c:v>39476</c:v>
                </c:pt>
                <c:pt idx="42">
                  <c:v>39477</c:v>
                </c:pt>
                <c:pt idx="43">
                  <c:v>39478</c:v>
                </c:pt>
                <c:pt idx="44">
                  <c:v>39479</c:v>
                </c:pt>
                <c:pt idx="45">
                  <c:v>39482</c:v>
                </c:pt>
                <c:pt idx="46">
                  <c:v>39483</c:v>
                </c:pt>
                <c:pt idx="47">
                  <c:v>39484</c:v>
                </c:pt>
                <c:pt idx="48">
                  <c:v>39485</c:v>
                </c:pt>
                <c:pt idx="49">
                  <c:v>39486</c:v>
                </c:pt>
                <c:pt idx="50">
                  <c:v>39489</c:v>
                </c:pt>
                <c:pt idx="51">
                  <c:v>39490</c:v>
                </c:pt>
                <c:pt idx="52">
                  <c:v>39491</c:v>
                </c:pt>
                <c:pt idx="53">
                  <c:v>39492</c:v>
                </c:pt>
                <c:pt idx="54">
                  <c:v>39493</c:v>
                </c:pt>
                <c:pt idx="55">
                  <c:v>39496</c:v>
                </c:pt>
                <c:pt idx="56">
                  <c:v>39497</c:v>
                </c:pt>
                <c:pt idx="57">
                  <c:v>39498</c:v>
                </c:pt>
                <c:pt idx="58">
                  <c:v>39499</c:v>
                </c:pt>
                <c:pt idx="59">
                  <c:v>39500</c:v>
                </c:pt>
                <c:pt idx="60">
                  <c:v>39503</c:v>
                </c:pt>
                <c:pt idx="61">
                  <c:v>39504</c:v>
                </c:pt>
                <c:pt idx="62">
                  <c:v>39505</c:v>
                </c:pt>
                <c:pt idx="63">
                  <c:v>39506</c:v>
                </c:pt>
                <c:pt idx="64">
                  <c:v>39507</c:v>
                </c:pt>
                <c:pt idx="65">
                  <c:v>39510</c:v>
                </c:pt>
                <c:pt idx="66">
                  <c:v>39511</c:v>
                </c:pt>
                <c:pt idx="67">
                  <c:v>39512</c:v>
                </c:pt>
                <c:pt idx="68">
                  <c:v>39513</c:v>
                </c:pt>
                <c:pt idx="69">
                  <c:v>39514</c:v>
                </c:pt>
                <c:pt idx="70">
                  <c:v>39517</c:v>
                </c:pt>
                <c:pt idx="71">
                  <c:v>39518</c:v>
                </c:pt>
                <c:pt idx="72">
                  <c:v>39519</c:v>
                </c:pt>
                <c:pt idx="73">
                  <c:v>39520</c:v>
                </c:pt>
                <c:pt idx="74">
                  <c:v>39521</c:v>
                </c:pt>
                <c:pt idx="75">
                  <c:v>39524</c:v>
                </c:pt>
                <c:pt idx="76">
                  <c:v>39525</c:v>
                </c:pt>
                <c:pt idx="77">
                  <c:v>39526</c:v>
                </c:pt>
                <c:pt idx="78">
                  <c:v>39527</c:v>
                </c:pt>
                <c:pt idx="79">
                  <c:v>39528</c:v>
                </c:pt>
                <c:pt idx="80">
                  <c:v>39531</c:v>
                </c:pt>
                <c:pt idx="81">
                  <c:v>39532</c:v>
                </c:pt>
                <c:pt idx="82">
                  <c:v>39533</c:v>
                </c:pt>
                <c:pt idx="83">
                  <c:v>39534</c:v>
                </c:pt>
                <c:pt idx="84">
                  <c:v>39535</c:v>
                </c:pt>
                <c:pt idx="85">
                  <c:v>39538</c:v>
                </c:pt>
                <c:pt idx="86">
                  <c:v>39539</c:v>
                </c:pt>
                <c:pt idx="87">
                  <c:v>39540</c:v>
                </c:pt>
                <c:pt idx="88">
                  <c:v>39541</c:v>
                </c:pt>
                <c:pt idx="89">
                  <c:v>39542</c:v>
                </c:pt>
                <c:pt idx="90">
                  <c:v>39545</c:v>
                </c:pt>
                <c:pt idx="91">
                  <c:v>39546</c:v>
                </c:pt>
                <c:pt idx="92">
                  <c:v>39547</c:v>
                </c:pt>
                <c:pt idx="93">
                  <c:v>39548</c:v>
                </c:pt>
                <c:pt idx="94">
                  <c:v>39549</c:v>
                </c:pt>
                <c:pt idx="95">
                  <c:v>39552</c:v>
                </c:pt>
                <c:pt idx="96">
                  <c:v>39553</c:v>
                </c:pt>
                <c:pt idx="97">
                  <c:v>39554</c:v>
                </c:pt>
                <c:pt idx="98">
                  <c:v>39555</c:v>
                </c:pt>
                <c:pt idx="99">
                  <c:v>39556</c:v>
                </c:pt>
                <c:pt idx="100">
                  <c:v>39559</c:v>
                </c:pt>
                <c:pt idx="101">
                  <c:v>39560</c:v>
                </c:pt>
                <c:pt idx="102">
                  <c:v>39561</c:v>
                </c:pt>
                <c:pt idx="103">
                  <c:v>39562</c:v>
                </c:pt>
                <c:pt idx="104">
                  <c:v>39563</c:v>
                </c:pt>
                <c:pt idx="105">
                  <c:v>39566</c:v>
                </c:pt>
                <c:pt idx="106">
                  <c:v>39567</c:v>
                </c:pt>
                <c:pt idx="107">
                  <c:v>39568</c:v>
                </c:pt>
                <c:pt idx="108">
                  <c:v>39569</c:v>
                </c:pt>
                <c:pt idx="109">
                  <c:v>39570</c:v>
                </c:pt>
                <c:pt idx="110">
                  <c:v>39573</c:v>
                </c:pt>
                <c:pt idx="111">
                  <c:v>39574</c:v>
                </c:pt>
                <c:pt idx="112">
                  <c:v>39575</c:v>
                </c:pt>
                <c:pt idx="113">
                  <c:v>39576</c:v>
                </c:pt>
                <c:pt idx="114">
                  <c:v>39577</c:v>
                </c:pt>
                <c:pt idx="115">
                  <c:v>39580</c:v>
                </c:pt>
                <c:pt idx="116">
                  <c:v>39581</c:v>
                </c:pt>
                <c:pt idx="117">
                  <c:v>39582</c:v>
                </c:pt>
                <c:pt idx="118">
                  <c:v>39583</c:v>
                </c:pt>
                <c:pt idx="119">
                  <c:v>39584</c:v>
                </c:pt>
                <c:pt idx="120">
                  <c:v>39587</c:v>
                </c:pt>
                <c:pt idx="121">
                  <c:v>39588</c:v>
                </c:pt>
                <c:pt idx="122">
                  <c:v>39589</c:v>
                </c:pt>
                <c:pt idx="123">
                  <c:v>39590</c:v>
                </c:pt>
                <c:pt idx="124">
                  <c:v>39591</c:v>
                </c:pt>
                <c:pt idx="125">
                  <c:v>39594</c:v>
                </c:pt>
                <c:pt idx="126">
                  <c:v>39595</c:v>
                </c:pt>
                <c:pt idx="127">
                  <c:v>39596</c:v>
                </c:pt>
                <c:pt idx="128">
                  <c:v>39597</c:v>
                </c:pt>
                <c:pt idx="129">
                  <c:v>39598</c:v>
                </c:pt>
                <c:pt idx="130">
                  <c:v>39601</c:v>
                </c:pt>
                <c:pt idx="131">
                  <c:v>39602</c:v>
                </c:pt>
                <c:pt idx="132">
                  <c:v>39603</c:v>
                </c:pt>
                <c:pt idx="133">
                  <c:v>39604</c:v>
                </c:pt>
                <c:pt idx="134">
                  <c:v>39605</c:v>
                </c:pt>
                <c:pt idx="135">
                  <c:v>39608</c:v>
                </c:pt>
                <c:pt idx="136">
                  <c:v>39609</c:v>
                </c:pt>
                <c:pt idx="137">
                  <c:v>39610</c:v>
                </c:pt>
                <c:pt idx="138">
                  <c:v>39611</c:v>
                </c:pt>
                <c:pt idx="139">
                  <c:v>39612</c:v>
                </c:pt>
                <c:pt idx="140">
                  <c:v>39615</c:v>
                </c:pt>
                <c:pt idx="141">
                  <c:v>39616</c:v>
                </c:pt>
                <c:pt idx="142">
                  <c:v>39617</c:v>
                </c:pt>
                <c:pt idx="143">
                  <c:v>39618</c:v>
                </c:pt>
                <c:pt idx="144">
                  <c:v>39619</c:v>
                </c:pt>
                <c:pt idx="145">
                  <c:v>39622</c:v>
                </c:pt>
                <c:pt idx="146">
                  <c:v>39623</c:v>
                </c:pt>
                <c:pt idx="147">
                  <c:v>39624</c:v>
                </c:pt>
                <c:pt idx="148">
                  <c:v>39625</c:v>
                </c:pt>
                <c:pt idx="149">
                  <c:v>39626</c:v>
                </c:pt>
                <c:pt idx="150">
                  <c:v>39629</c:v>
                </c:pt>
                <c:pt idx="151">
                  <c:v>39630</c:v>
                </c:pt>
                <c:pt idx="152">
                  <c:v>39631</c:v>
                </c:pt>
                <c:pt idx="153">
                  <c:v>39632</c:v>
                </c:pt>
                <c:pt idx="154">
                  <c:v>39633</c:v>
                </c:pt>
                <c:pt idx="155">
                  <c:v>39636</c:v>
                </c:pt>
                <c:pt idx="156">
                  <c:v>39637</c:v>
                </c:pt>
                <c:pt idx="157">
                  <c:v>39638</c:v>
                </c:pt>
                <c:pt idx="158">
                  <c:v>39639</c:v>
                </c:pt>
                <c:pt idx="159">
                  <c:v>39640</c:v>
                </c:pt>
                <c:pt idx="160">
                  <c:v>39643</c:v>
                </c:pt>
                <c:pt idx="161">
                  <c:v>39644</c:v>
                </c:pt>
                <c:pt idx="162">
                  <c:v>39645</c:v>
                </c:pt>
                <c:pt idx="163">
                  <c:v>39646</c:v>
                </c:pt>
                <c:pt idx="164">
                  <c:v>39647</c:v>
                </c:pt>
                <c:pt idx="165">
                  <c:v>39650</c:v>
                </c:pt>
                <c:pt idx="166">
                  <c:v>39651</c:v>
                </c:pt>
                <c:pt idx="167">
                  <c:v>39652</c:v>
                </c:pt>
                <c:pt idx="168">
                  <c:v>39653</c:v>
                </c:pt>
                <c:pt idx="169">
                  <c:v>39654</c:v>
                </c:pt>
                <c:pt idx="170">
                  <c:v>39657</c:v>
                </c:pt>
                <c:pt idx="171">
                  <c:v>39658</c:v>
                </c:pt>
                <c:pt idx="172">
                  <c:v>39659</c:v>
                </c:pt>
                <c:pt idx="173">
                  <c:v>39660</c:v>
                </c:pt>
                <c:pt idx="174">
                  <c:v>39661</c:v>
                </c:pt>
                <c:pt idx="175">
                  <c:v>39664</c:v>
                </c:pt>
                <c:pt idx="176">
                  <c:v>39665</c:v>
                </c:pt>
                <c:pt idx="177">
                  <c:v>39666</c:v>
                </c:pt>
                <c:pt idx="178">
                  <c:v>39667</c:v>
                </c:pt>
                <c:pt idx="179">
                  <c:v>39668</c:v>
                </c:pt>
                <c:pt idx="180">
                  <c:v>39671</c:v>
                </c:pt>
                <c:pt idx="181">
                  <c:v>39672</c:v>
                </c:pt>
                <c:pt idx="182">
                  <c:v>39673</c:v>
                </c:pt>
                <c:pt idx="183">
                  <c:v>39674</c:v>
                </c:pt>
                <c:pt idx="184">
                  <c:v>39675</c:v>
                </c:pt>
                <c:pt idx="185">
                  <c:v>39678</c:v>
                </c:pt>
                <c:pt idx="186">
                  <c:v>39679</c:v>
                </c:pt>
                <c:pt idx="187">
                  <c:v>39680</c:v>
                </c:pt>
                <c:pt idx="188">
                  <c:v>39681</c:v>
                </c:pt>
                <c:pt idx="189">
                  <c:v>39682</c:v>
                </c:pt>
                <c:pt idx="190">
                  <c:v>39685</c:v>
                </c:pt>
                <c:pt idx="191">
                  <c:v>39686</c:v>
                </c:pt>
                <c:pt idx="192">
                  <c:v>39687</c:v>
                </c:pt>
                <c:pt idx="193">
                  <c:v>39688</c:v>
                </c:pt>
                <c:pt idx="194">
                  <c:v>39689</c:v>
                </c:pt>
                <c:pt idx="195">
                  <c:v>39692</c:v>
                </c:pt>
                <c:pt idx="196">
                  <c:v>39693</c:v>
                </c:pt>
                <c:pt idx="197">
                  <c:v>39694</c:v>
                </c:pt>
                <c:pt idx="198">
                  <c:v>39695</c:v>
                </c:pt>
                <c:pt idx="199">
                  <c:v>39696</c:v>
                </c:pt>
                <c:pt idx="200">
                  <c:v>39699</c:v>
                </c:pt>
                <c:pt idx="201">
                  <c:v>39700</c:v>
                </c:pt>
                <c:pt idx="202">
                  <c:v>39701</c:v>
                </c:pt>
                <c:pt idx="203">
                  <c:v>39702</c:v>
                </c:pt>
                <c:pt idx="204">
                  <c:v>39703</c:v>
                </c:pt>
                <c:pt idx="205">
                  <c:v>39706</c:v>
                </c:pt>
                <c:pt idx="206">
                  <c:v>39707</c:v>
                </c:pt>
                <c:pt idx="207">
                  <c:v>39708</c:v>
                </c:pt>
                <c:pt idx="208">
                  <c:v>39709</c:v>
                </c:pt>
                <c:pt idx="209">
                  <c:v>39710</c:v>
                </c:pt>
                <c:pt idx="210">
                  <c:v>39713</c:v>
                </c:pt>
                <c:pt idx="211">
                  <c:v>39714</c:v>
                </c:pt>
                <c:pt idx="212">
                  <c:v>39715</c:v>
                </c:pt>
                <c:pt idx="213">
                  <c:v>39716</c:v>
                </c:pt>
                <c:pt idx="214">
                  <c:v>39717</c:v>
                </c:pt>
                <c:pt idx="215">
                  <c:v>39720</c:v>
                </c:pt>
                <c:pt idx="216">
                  <c:v>39721</c:v>
                </c:pt>
                <c:pt idx="217">
                  <c:v>39722</c:v>
                </c:pt>
                <c:pt idx="218">
                  <c:v>39723</c:v>
                </c:pt>
                <c:pt idx="219">
                  <c:v>39724</c:v>
                </c:pt>
                <c:pt idx="220">
                  <c:v>39727</c:v>
                </c:pt>
                <c:pt idx="221">
                  <c:v>39728</c:v>
                </c:pt>
                <c:pt idx="222">
                  <c:v>39729</c:v>
                </c:pt>
                <c:pt idx="223">
                  <c:v>39730</c:v>
                </c:pt>
                <c:pt idx="224">
                  <c:v>39731</c:v>
                </c:pt>
                <c:pt idx="225">
                  <c:v>39734</c:v>
                </c:pt>
                <c:pt idx="226">
                  <c:v>39735</c:v>
                </c:pt>
                <c:pt idx="227">
                  <c:v>39736</c:v>
                </c:pt>
                <c:pt idx="228">
                  <c:v>39737</c:v>
                </c:pt>
                <c:pt idx="229">
                  <c:v>39738</c:v>
                </c:pt>
                <c:pt idx="230">
                  <c:v>39741</c:v>
                </c:pt>
                <c:pt idx="231">
                  <c:v>39742</c:v>
                </c:pt>
                <c:pt idx="232">
                  <c:v>39743</c:v>
                </c:pt>
                <c:pt idx="233">
                  <c:v>39744</c:v>
                </c:pt>
                <c:pt idx="234">
                  <c:v>39745</c:v>
                </c:pt>
                <c:pt idx="235">
                  <c:v>39748</c:v>
                </c:pt>
                <c:pt idx="236">
                  <c:v>39749</c:v>
                </c:pt>
                <c:pt idx="237">
                  <c:v>39750</c:v>
                </c:pt>
                <c:pt idx="238">
                  <c:v>39751</c:v>
                </c:pt>
                <c:pt idx="239">
                  <c:v>39752</c:v>
                </c:pt>
                <c:pt idx="240">
                  <c:v>39755</c:v>
                </c:pt>
                <c:pt idx="241">
                  <c:v>39756</c:v>
                </c:pt>
                <c:pt idx="242">
                  <c:v>39757</c:v>
                </c:pt>
                <c:pt idx="243">
                  <c:v>39758</c:v>
                </c:pt>
                <c:pt idx="244">
                  <c:v>39759</c:v>
                </c:pt>
                <c:pt idx="245">
                  <c:v>39762</c:v>
                </c:pt>
                <c:pt idx="246">
                  <c:v>39763</c:v>
                </c:pt>
                <c:pt idx="247">
                  <c:v>39764</c:v>
                </c:pt>
                <c:pt idx="248">
                  <c:v>39765</c:v>
                </c:pt>
                <c:pt idx="249">
                  <c:v>39766</c:v>
                </c:pt>
                <c:pt idx="250">
                  <c:v>39769</c:v>
                </c:pt>
                <c:pt idx="251">
                  <c:v>39770</c:v>
                </c:pt>
                <c:pt idx="252">
                  <c:v>39771</c:v>
                </c:pt>
                <c:pt idx="253">
                  <c:v>39772</c:v>
                </c:pt>
                <c:pt idx="254">
                  <c:v>39773</c:v>
                </c:pt>
                <c:pt idx="255">
                  <c:v>39776</c:v>
                </c:pt>
                <c:pt idx="256">
                  <c:v>39777</c:v>
                </c:pt>
                <c:pt idx="257">
                  <c:v>39778</c:v>
                </c:pt>
                <c:pt idx="258">
                  <c:v>39779</c:v>
                </c:pt>
                <c:pt idx="259">
                  <c:v>39780</c:v>
                </c:pt>
                <c:pt idx="260">
                  <c:v>39783</c:v>
                </c:pt>
                <c:pt idx="261">
                  <c:v>39784</c:v>
                </c:pt>
                <c:pt idx="262">
                  <c:v>39785</c:v>
                </c:pt>
                <c:pt idx="263">
                  <c:v>39786</c:v>
                </c:pt>
                <c:pt idx="264">
                  <c:v>39787</c:v>
                </c:pt>
                <c:pt idx="265">
                  <c:v>39790</c:v>
                </c:pt>
                <c:pt idx="266">
                  <c:v>39791</c:v>
                </c:pt>
                <c:pt idx="267">
                  <c:v>39792</c:v>
                </c:pt>
                <c:pt idx="268">
                  <c:v>39793</c:v>
                </c:pt>
                <c:pt idx="269">
                  <c:v>39794</c:v>
                </c:pt>
                <c:pt idx="270">
                  <c:v>39797</c:v>
                </c:pt>
                <c:pt idx="271">
                  <c:v>39798</c:v>
                </c:pt>
                <c:pt idx="272">
                  <c:v>39799</c:v>
                </c:pt>
                <c:pt idx="273">
                  <c:v>39800</c:v>
                </c:pt>
                <c:pt idx="274">
                  <c:v>39801</c:v>
                </c:pt>
                <c:pt idx="275">
                  <c:v>39804</c:v>
                </c:pt>
                <c:pt idx="276">
                  <c:v>39805</c:v>
                </c:pt>
                <c:pt idx="277">
                  <c:v>39806</c:v>
                </c:pt>
                <c:pt idx="278">
                  <c:v>39807</c:v>
                </c:pt>
                <c:pt idx="279">
                  <c:v>39808</c:v>
                </c:pt>
                <c:pt idx="280">
                  <c:v>39811</c:v>
                </c:pt>
                <c:pt idx="281">
                  <c:v>39812</c:v>
                </c:pt>
                <c:pt idx="282">
                  <c:v>39813</c:v>
                </c:pt>
                <c:pt idx="283">
                  <c:v>39814</c:v>
                </c:pt>
                <c:pt idx="284">
                  <c:v>39815</c:v>
                </c:pt>
                <c:pt idx="285">
                  <c:v>39818</c:v>
                </c:pt>
                <c:pt idx="286">
                  <c:v>39819</c:v>
                </c:pt>
                <c:pt idx="287">
                  <c:v>39820</c:v>
                </c:pt>
                <c:pt idx="288">
                  <c:v>39821</c:v>
                </c:pt>
                <c:pt idx="289">
                  <c:v>39822</c:v>
                </c:pt>
                <c:pt idx="290">
                  <c:v>39825</c:v>
                </c:pt>
                <c:pt idx="291">
                  <c:v>39826</c:v>
                </c:pt>
                <c:pt idx="292">
                  <c:v>39827</c:v>
                </c:pt>
                <c:pt idx="293">
                  <c:v>39828</c:v>
                </c:pt>
                <c:pt idx="294">
                  <c:v>39829</c:v>
                </c:pt>
                <c:pt idx="295">
                  <c:v>39832</c:v>
                </c:pt>
                <c:pt idx="296">
                  <c:v>39833</c:v>
                </c:pt>
                <c:pt idx="297">
                  <c:v>39834</c:v>
                </c:pt>
                <c:pt idx="298">
                  <c:v>39835</c:v>
                </c:pt>
                <c:pt idx="299">
                  <c:v>39836</c:v>
                </c:pt>
                <c:pt idx="300">
                  <c:v>39839</c:v>
                </c:pt>
                <c:pt idx="301">
                  <c:v>39840</c:v>
                </c:pt>
                <c:pt idx="302">
                  <c:v>39841</c:v>
                </c:pt>
                <c:pt idx="303">
                  <c:v>39842</c:v>
                </c:pt>
                <c:pt idx="304">
                  <c:v>39843</c:v>
                </c:pt>
                <c:pt idx="305">
                  <c:v>39846</c:v>
                </c:pt>
                <c:pt idx="306">
                  <c:v>39847</c:v>
                </c:pt>
                <c:pt idx="307">
                  <c:v>39848</c:v>
                </c:pt>
                <c:pt idx="308">
                  <c:v>39849</c:v>
                </c:pt>
                <c:pt idx="309">
                  <c:v>39850</c:v>
                </c:pt>
                <c:pt idx="310">
                  <c:v>39853</c:v>
                </c:pt>
                <c:pt idx="311">
                  <c:v>39854</c:v>
                </c:pt>
                <c:pt idx="312">
                  <c:v>39855</c:v>
                </c:pt>
                <c:pt idx="313">
                  <c:v>39856</c:v>
                </c:pt>
                <c:pt idx="314">
                  <c:v>39857</c:v>
                </c:pt>
                <c:pt idx="315">
                  <c:v>39860</c:v>
                </c:pt>
                <c:pt idx="316">
                  <c:v>39861</c:v>
                </c:pt>
                <c:pt idx="317">
                  <c:v>39862</c:v>
                </c:pt>
                <c:pt idx="318">
                  <c:v>39863</c:v>
                </c:pt>
                <c:pt idx="319">
                  <c:v>39864</c:v>
                </c:pt>
                <c:pt idx="320">
                  <c:v>39867</c:v>
                </c:pt>
                <c:pt idx="321">
                  <c:v>39868</c:v>
                </c:pt>
                <c:pt idx="322">
                  <c:v>39869</c:v>
                </c:pt>
                <c:pt idx="323">
                  <c:v>39870</c:v>
                </c:pt>
                <c:pt idx="324">
                  <c:v>39871</c:v>
                </c:pt>
                <c:pt idx="325">
                  <c:v>39874</c:v>
                </c:pt>
                <c:pt idx="326">
                  <c:v>39875</c:v>
                </c:pt>
                <c:pt idx="327">
                  <c:v>39876</c:v>
                </c:pt>
                <c:pt idx="328">
                  <c:v>39877</c:v>
                </c:pt>
                <c:pt idx="329">
                  <c:v>39878</c:v>
                </c:pt>
                <c:pt idx="330">
                  <c:v>39881</c:v>
                </c:pt>
                <c:pt idx="331">
                  <c:v>39882</c:v>
                </c:pt>
                <c:pt idx="332">
                  <c:v>39883</c:v>
                </c:pt>
                <c:pt idx="333">
                  <c:v>39884</c:v>
                </c:pt>
                <c:pt idx="334">
                  <c:v>39885</c:v>
                </c:pt>
                <c:pt idx="335">
                  <c:v>39888</c:v>
                </c:pt>
                <c:pt idx="336">
                  <c:v>39889</c:v>
                </c:pt>
                <c:pt idx="337">
                  <c:v>39890</c:v>
                </c:pt>
                <c:pt idx="338">
                  <c:v>39891</c:v>
                </c:pt>
                <c:pt idx="339">
                  <c:v>39892</c:v>
                </c:pt>
                <c:pt idx="340">
                  <c:v>39895</c:v>
                </c:pt>
                <c:pt idx="341">
                  <c:v>39896</c:v>
                </c:pt>
                <c:pt idx="342">
                  <c:v>39897</c:v>
                </c:pt>
                <c:pt idx="343">
                  <c:v>39898</c:v>
                </c:pt>
                <c:pt idx="344">
                  <c:v>39899</c:v>
                </c:pt>
                <c:pt idx="345">
                  <c:v>39902</c:v>
                </c:pt>
                <c:pt idx="346">
                  <c:v>39903</c:v>
                </c:pt>
                <c:pt idx="347">
                  <c:v>39904</c:v>
                </c:pt>
                <c:pt idx="348">
                  <c:v>39905</c:v>
                </c:pt>
                <c:pt idx="349">
                  <c:v>39906</c:v>
                </c:pt>
                <c:pt idx="350">
                  <c:v>39909</c:v>
                </c:pt>
                <c:pt idx="351">
                  <c:v>39910</c:v>
                </c:pt>
                <c:pt idx="352">
                  <c:v>39911</c:v>
                </c:pt>
                <c:pt idx="353">
                  <c:v>39912</c:v>
                </c:pt>
                <c:pt idx="354">
                  <c:v>39913</c:v>
                </c:pt>
                <c:pt idx="355">
                  <c:v>39916</c:v>
                </c:pt>
                <c:pt idx="356">
                  <c:v>39917</c:v>
                </c:pt>
                <c:pt idx="357">
                  <c:v>39918</c:v>
                </c:pt>
                <c:pt idx="358">
                  <c:v>39919</c:v>
                </c:pt>
                <c:pt idx="359">
                  <c:v>39920</c:v>
                </c:pt>
                <c:pt idx="360">
                  <c:v>39923</c:v>
                </c:pt>
                <c:pt idx="361">
                  <c:v>39924</c:v>
                </c:pt>
                <c:pt idx="362">
                  <c:v>39925</c:v>
                </c:pt>
                <c:pt idx="363">
                  <c:v>39926</c:v>
                </c:pt>
                <c:pt idx="364">
                  <c:v>39927</c:v>
                </c:pt>
                <c:pt idx="365">
                  <c:v>39930</c:v>
                </c:pt>
                <c:pt idx="366">
                  <c:v>39931</c:v>
                </c:pt>
                <c:pt idx="367">
                  <c:v>39932</c:v>
                </c:pt>
                <c:pt idx="368">
                  <c:v>39933</c:v>
                </c:pt>
                <c:pt idx="369">
                  <c:v>39934</c:v>
                </c:pt>
                <c:pt idx="370">
                  <c:v>39937</c:v>
                </c:pt>
                <c:pt idx="371">
                  <c:v>39938</c:v>
                </c:pt>
                <c:pt idx="372">
                  <c:v>39939</c:v>
                </c:pt>
                <c:pt idx="373">
                  <c:v>39940</c:v>
                </c:pt>
                <c:pt idx="374">
                  <c:v>39941</c:v>
                </c:pt>
                <c:pt idx="375">
                  <c:v>39944</c:v>
                </c:pt>
                <c:pt idx="376">
                  <c:v>39945</c:v>
                </c:pt>
                <c:pt idx="377">
                  <c:v>39946</c:v>
                </c:pt>
                <c:pt idx="378">
                  <c:v>39947</c:v>
                </c:pt>
                <c:pt idx="379">
                  <c:v>39948</c:v>
                </c:pt>
                <c:pt idx="380">
                  <c:v>39951</c:v>
                </c:pt>
                <c:pt idx="381">
                  <c:v>39952</c:v>
                </c:pt>
                <c:pt idx="382">
                  <c:v>39953</c:v>
                </c:pt>
                <c:pt idx="383">
                  <c:v>39954</c:v>
                </c:pt>
                <c:pt idx="384">
                  <c:v>39955</c:v>
                </c:pt>
                <c:pt idx="385">
                  <c:v>39958</c:v>
                </c:pt>
                <c:pt idx="386">
                  <c:v>39959</c:v>
                </c:pt>
                <c:pt idx="387">
                  <c:v>39960</c:v>
                </c:pt>
                <c:pt idx="388">
                  <c:v>39961</c:v>
                </c:pt>
                <c:pt idx="389">
                  <c:v>39962</c:v>
                </c:pt>
                <c:pt idx="390">
                  <c:v>39965</c:v>
                </c:pt>
                <c:pt idx="391">
                  <c:v>39966</c:v>
                </c:pt>
                <c:pt idx="392">
                  <c:v>39967</c:v>
                </c:pt>
                <c:pt idx="393">
                  <c:v>39968</c:v>
                </c:pt>
                <c:pt idx="394">
                  <c:v>39969</c:v>
                </c:pt>
                <c:pt idx="395">
                  <c:v>39972</c:v>
                </c:pt>
                <c:pt idx="396">
                  <c:v>39973</c:v>
                </c:pt>
                <c:pt idx="397">
                  <c:v>39974</c:v>
                </c:pt>
                <c:pt idx="398">
                  <c:v>39975</c:v>
                </c:pt>
                <c:pt idx="399">
                  <c:v>39976</c:v>
                </c:pt>
                <c:pt idx="400">
                  <c:v>39979</c:v>
                </c:pt>
                <c:pt idx="401">
                  <c:v>39980</c:v>
                </c:pt>
                <c:pt idx="402">
                  <c:v>39981</c:v>
                </c:pt>
                <c:pt idx="403">
                  <c:v>39982</c:v>
                </c:pt>
                <c:pt idx="404">
                  <c:v>39983</c:v>
                </c:pt>
                <c:pt idx="405">
                  <c:v>39986</c:v>
                </c:pt>
                <c:pt idx="406">
                  <c:v>39987</c:v>
                </c:pt>
                <c:pt idx="407">
                  <c:v>39988</c:v>
                </c:pt>
                <c:pt idx="408">
                  <c:v>39989</c:v>
                </c:pt>
                <c:pt idx="409">
                  <c:v>39990</c:v>
                </c:pt>
                <c:pt idx="410">
                  <c:v>39993</c:v>
                </c:pt>
                <c:pt idx="411">
                  <c:v>39994</c:v>
                </c:pt>
              </c:numCache>
            </c:numRef>
          </c:cat>
          <c:val>
            <c:numRef>
              <c:f>Russia_FIG_12!$B$4:$B$415</c:f>
              <c:numCache>
                <c:formatCode>General</c:formatCode>
                <c:ptCount val="412"/>
                <c:pt idx="0">
                  <c:v>24.47</c:v>
                </c:pt>
                <c:pt idx="1">
                  <c:v>24.39</c:v>
                </c:pt>
                <c:pt idx="2">
                  <c:v>24.53</c:v>
                </c:pt>
                <c:pt idx="3">
                  <c:v>24.5</c:v>
                </c:pt>
                <c:pt idx="4">
                  <c:v>24.48</c:v>
                </c:pt>
                <c:pt idx="5">
                  <c:v>24.43</c:v>
                </c:pt>
                <c:pt idx="6">
                  <c:v>24.47</c:v>
                </c:pt>
                <c:pt idx="7">
                  <c:v>24.44</c:v>
                </c:pt>
                <c:pt idx="8">
                  <c:v>24.5</c:v>
                </c:pt>
                <c:pt idx="9">
                  <c:v>24.68</c:v>
                </c:pt>
                <c:pt idx="10">
                  <c:v>24.71</c:v>
                </c:pt>
                <c:pt idx="11">
                  <c:v>24.7</c:v>
                </c:pt>
                <c:pt idx="12">
                  <c:v>24.73</c:v>
                </c:pt>
                <c:pt idx="13">
                  <c:v>24.78</c:v>
                </c:pt>
                <c:pt idx="14">
                  <c:v>24.73</c:v>
                </c:pt>
                <c:pt idx="15">
                  <c:v>24.72</c:v>
                </c:pt>
                <c:pt idx="16">
                  <c:v>24.72</c:v>
                </c:pt>
                <c:pt idx="17">
                  <c:v>24.64</c:v>
                </c:pt>
                <c:pt idx="18">
                  <c:v>24.61</c:v>
                </c:pt>
                <c:pt idx="19">
                  <c:v>24.49</c:v>
                </c:pt>
                <c:pt idx="20">
                  <c:v>24.6</c:v>
                </c:pt>
                <c:pt idx="21">
                  <c:v>24.64</c:v>
                </c:pt>
                <c:pt idx="22">
                  <c:v>24.49</c:v>
                </c:pt>
                <c:pt idx="23">
                  <c:v>24.46</c:v>
                </c:pt>
                <c:pt idx="24">
                  <c:v>24.46</c:v>
                </c:pt>
                <c:pt idx="25">
                  <c:v>24.5</c:v>
                </c:pt>
                <c:pt idx="26">
                  <c:v>24.49</c:v>
                </c:pt>
                <c:pt idx="27">
                  <c:v>24.48</c:v>
                </c:pt>
                <c:pt idx="28">
                  <c:v>24.36</c:v>
                </c:pt>
                <c:pt idx="29">
                  <c:v>24.38</c:v>
                </c:pt>
                <c:pt idx="30">
                  <c:v>24.29</c:v>
                </c:pt>
                <c:pt idx="31">
                  <c:v>24.35</c:v>
                </c:pt>
                <c:pt idx="32">
                  <c:v>24.49</c:v>
                </c:pt>
                <c:pt idx="33">
                  <c:v>24.5</c:v>
                </c:pt>
                <c:pt idx="34">
                  <c:v>24.52</c:v>
                </c:pt>
                <c:pt idx="35">
                  <c:v>24.74</c:v>
                </c:pt>
                <c:pt idx="36">
                  <c:v>24.67</c:v>
                </c:pt>
                <c:pt idx="37">
                  <c:v>24.67</c:v>
                </c:pt>
                <c:pt idx="38">
                  <c:v>24.47</c:v>
                </c:pt>
                <c:pt idx="39">
                  <c:v>24.54</c:v>
                </c:pt>
                <c:pt idx="40">
                  <c:v>24.48</c:v>
                </c:pt>
                <c:pt idx="41">
                  <c:v>24.48</c:v>
                </c:pt>
                <c:pt idx="42">
                  <c:v>24.41</c:v>
                </c:pt>
                <c:pt idx="43">
                  <c:v>24.44</c:v>
                </c:pt>
                <c:pt idx="44">
                  <c:v>24.49</c:v>
                </c:pt>
                <c:pt idx="45">
                  <c:v>24.49</c:v>
                </c:pt>
                <c:pt idx="46">
                  <c:v>24.63</c:v>
                </c:pt>
                <c:pt idx="47">
                  <c:v>24.64</c:v>
                </c:pt>
                <c:pt idx="48">
                  <c:v>24.79</c:v>
                </c:pt>
                <c:pt idx="49">
                  <c:v>24.74</c:v>
                </c:pt>
                <c:pt idx="50">
                  <c:v>24.69</c:v>
                </c:pt>
                <c:pt idx="51">
                  <c:v>24.63</c:v>
                </c:pt>
                <c:pt idx="52">
                  <c:v>24.66</c:v>
                </c:pt>
                <c:pt idx="53">
                  <c:v>24.61</c:v>
                </c:pt>
                <c:pt idx="54">
                  <c:v>24.59</c:v>
                </c:pt>
                <c:pt idx="55">
                  <c:v>24.58</c:v>
                </c:pt>
                <c:pt idx="56">
                  <c:v>24.55</c:v>
                </c:pt>
                <c:pt idx="57">
                  <c:v>24.55</c:v>
                </c:pt>
                <c:pt idx="58">
                  <c:v>24.47</c:v>
                </c:pt>
                <c:pt idx="59">
                  <c:v>24.44</c:v>
                </c:pt>
                <c:pt idx="60">
                  <c:v>24.44</c:v>
                </c:pt>
                <c:pt idx="61">
                  <c:v>24.26</c:v>
                </c:pt>
                <c:pt idx="62">
                  <c:v>24.09</c:v>
                </c:pt>
                <c:pt idx="63">
                  <c:v>24</c:v>
                </c:pt>
                <c:pt idx="64">
                  <c:v>24.01</c:v>
                </c:pt>
                <c:pt idx="65">
                  <c:v>24.02</c:v>
                </c:pt>
                <c:pt idx="66">
                  <c:v>24</c:v>
                </c:pt>
                <c:pt idx="67">
                  <c:v>23.95</c:v>
                </c:pt>
                <c:pt idx="68">
                  <c:v>23.83</c:v>
                </c:pt>
                <c:pt idx="69">
                  <c:v>23.85</c:v>
                </c:pt>
                <c:pt idx="70">
                  <c:v>23.87</c:v>
                </c:pt>
                <c:pt idx="71">
                  <c:v>23.88</c:v>
                </c:pt>
                <c:pt idx="72">
                  <c:v>23.69</c:v>
                </c:pt>
                <c:pt idx="73">
                  <c:v>23.62</c:v>
                </c:pt>
                <c:pt idx="74">
                  <c:v>23.6</c:v>
                </c:pt>
                <c:pt idx="75">
                  <c:v>23.54</c:v>
                </c:pt>
                <c:pt idx="76">
                  <c:v>23.63</c:v>
                </c:pt>
                <c:pt idx="77">
                  <c:v>23.64</c:v>
                </c:pt>
                <c:pt idx="78">
                  <c:v>23.81</c:v>
                </c:pt>
                <c:pt idx="79">
                  <c:v>23.79</c:v>
                </c:pt>
                <c:pt idx="80">
                  <c:v>23.8</c:v>
                </c:pt>
                <c:pt idx="81">
                  <c:v>23.62</c:v>
                </c:pt>
                <c:pt idx="82">
                  <c:v>23.45</c:v>
                </c:pt>
                <c:pt idx="83">
                  <c:v>23.5</c:v>
                </c:pt>
                <c:pt idx="84">
                  <c:v>23.49</c:v>
                </c:pt>
                <c:pt idx="85">
                  <c:v>23.49</c:v>
                </c:pt>
                <c:pt idx="86">
                  <c:v>23.64</c:v>
                </c:pt>
                <c:pt idx="87">
                  <c:v>23.56</c:v>
                </c:pt>
                <c:pt idx="88">
                  <c:v>23.58</c:v>
                </c:pt>
                <c:pt idx="89">
                  <c:v>23.54</c:v>
                </c:pt>
                <c:pt idx="90">
                  <c:v>23.55</c:v>
                </c:pt>
                <c:pt idx="91">
                  <c:v>23.55</c:v>
                </c:pt>
                <c:pt idx="92">
                  <c:v>23.46</c:v>
                </c:pt>
                <c:pt idx="93">
                  <c:v>23.53</c:v>
                </c:pt>
                <c:pt idx="94">
                  <c:v>23.47</c:v>
                </c:pt>
                <c:pt idx="95">
                  <c:v>23.45</c:v>
                </c:pt>
                <c:pt idx="96">
                  <c:v>23.49</c:v>
                </c:pt>
                <c:pt idx="97">
                  <c:v>23.36</c:v>
                </c:pt>
                <c:pt idx="98">
                  <c:v>23.39</c:v>
                </c:pt>
                <c:pt idx="99">
                  <c:v>23.46</c:v>
                </c:pt>
                <c:pt idx="100">
                  <c:v>23.39</c:v>
                </c:pt>
                <c:pt idx="101">
                  <c:v>23.32</c:v>
                </c:pt>
                <c:pt idx="102">
                  <c:v>23.41</c:v>
                </c:pt>
                <c:pt idx="103">
                  <c:v>23.57</c:v>
                </c:pt>
                <c:pt idx="104">
                  <c:v>23.62</c:v>
                </c:pt>
                <c:pt idx="105">
                  <c:v>23.59</c:v>
                </c:pt>
                <c:pt idx="106">
                  <c:v>23.67</c:v>
                </c:pt>
                <c:pt idx="107">
                  <c:v>23.64</c:v>
                </c:pt>
                <c:pt idx="108">
                  <c:v>23.78</c:v>
                </c:pt>
                <c:pt idx="109">
                  <c:v>23.8</c:v>
                </c:pt>
                <c:pt idx="110">
                  <c:v>23.76</c:v>
                </c:pt>
                <c:pt idx="111">
                  <c:v>23.71</c:v>
                </c:pt>
                <c:pt idx="112">
                  <c:v>23.82</c:v>
                </c:pt>
                <c:pt idx="113">
                  <c:v>23.83</c:v>
                </c:pt>
                <c:pt idx="114">
                  <c:v>23.74</c:v>
                </c:pt>
                <c:pt idx="115">
                  <c:v>23.69</c:v>
                </c:pt>
                <c:pt idx="116">
                  <c:v>23.81</c:v>
                </c:pt>
                <c:pt idx="117">
                  <c:v>23.88</c:v>
                </c:pt>
                <c:pt idx="118">
                  <c:v>23.89</c:v>
                </c:pt>
                <c:pt idx="119">
                  <c:v>23.73</c:v>
                </c:pt>
                <c:pt idx="120">
                  <c:v>23.79</c:v>
                </c:pt>
                <c:pt idx="121">
                  <c:v>23.71</c:v>
                </c:pt>
                <c:pt idx="122">
                  <c:v>23.56</c:v>
                </c:pt>
                <c:pt idx="123">
                  <c:v>23.61</c:v>
                </c:pt>
                <c:pt idx="124">
                  <c:v>23.55</c:v>
                </c:pt>
                <c:pt idx="125">
                  <c:v>23.51</c:v>
                </c:pt>
                <c:pt idx="126">
                  <c:v>23.62</c:v>
                </c:pt>
                <c:pt idx="127">
                  <c:v>23.62</c:v>
                </c:pt>
                <c:pt idx="128">
                  <c:v>23.71</c:v>
                </c:pt>
                <c:pt idx="129">
                  <c:v>23.68</c:v>
                </c:pt>
                <c:pt idx="130">
                  <c:v>23.71</c:v>
                </c:pt>
                <c:pt idx="131">
                  <c:v>23.79</c:v>
                </c:pt>
                <c:pt idx="132">
                  <c:v>23.8</c:v>
                </c:pt>
                <c:pt idx="133">
                  <c:v>23.68</c:v>
                </c:pt>
                <c:pt idx="134">
                  <c:v>23.54</c:v>
                </c:pt>
                <c:pt idx="135">
                  <c:v>23.65</c:v>
                </c:pt>
                <c:pt idx="136">
                  <c:v>23.7</c:v>
                </c:pt>
                <c:pt idx="137">
                  <c:v>23.64</c:v>
                </c:pt>
                <c:pt idx="138">
                  <c:v>23.75</c:v>
                </c:pt>
                <c:pt idx="139">
                  <c:v>23.78</c:v>
                </c:pt>
                <c:pt idx="140">
                  <c:v>23.68</c:v>
                </c:pt>
                <c:pt idx="141">
                  <c:v>23.65</c:v>
                </c:pt>
                <c:pt idx="142">
                  <c:v>23.63</c:v>
                </c:pt>
                <c:pt idx="143">
                  <c:v>23.65</c:v>
                </c:pt>
                <c:pt idx="144">
                  <c:v>23.57</c:v>
                </c:pt>
                <c:pt idx="145">
                  <c:v>23.64</c:v>
                </c:pt>
                <c:pt idx="146">
                  <c:v>23.57</c:v>
                </c:pt>
                <c:pt idx="147">
                  <c:v>23.52</c:v>
                </c:pt>
                <c:pt idx="148">
                  <c:v>23.44</c:v>
                </c:pt>
                <c:pt idx="149">
                  <c:v>23.41</c:v>
                </c:pt>
                <c:pt idx="150">
                  <c:v>23.44</c:v>
                </c:pt>
                <c:pt idx="151">
                  <c:v>23.43</c:v>
                </c:pt>
                <c:pt idx="152">
                  <c:v>23.37</c:v>
                </c:pt>
                <c:pt idx="153">
                  <c:v>23.52</c:v>
                </c:pt>
                <c:pt idx="154">
                  <c:v>23.49</c:v>
                </c:pt>
                <c:pt idx="155">
                  <c:v>23.47</c:v>
                </c:pt>
                <c:pt idx="156">
                  <c:v>23.52</c:v>
                </c:pt>
                <c:pt idx="157">
                  <c:v>23.42</c:v>
                </c:pt>
                <c:pt idx="158">
                  <c:v>23.36</c:v>
                </c:pt>
                <c:pt idx="159">
                  <c:v>23.25</c:v>
                </c:pt>
                <c:pt idx="160">
                  <c:v>23.16</c:v>
                </c:pt>
                <c:pt idx="161">
                  <c:v>23.17</c:v>
                </c:pt>
                <c:pt idx="162">
                  <c:v>23.26</c:v>
                </c:pt>
                <c:pt idx="163">
                  <c:v>23.22</c:v>
                </c:pt>
                <c:pt idx="164">
                  <c:v>23.22</c:v>
                </c:pt>
                <c:pt idx="165">
                  <c:v>23.18</c:v>
                </c:pt>
                <c:pt idx="166">
                  <c:v>23.3</c:v>
                </c:pt>
                <c:pt idx="167">
                  <c:v>23.36</c:v>
                </c:pt>
                <c:pt idx="168">
                  <c:v>23.38</c:v>
                </c:pt>
                <c:pt idx="169">
                  <c:v>23.38</c:v>
                </c:pt>
                <c:pt idx="170">
                  <c:v>23.34</c:v>
                </c:pt>
                <c:pt idx="171">
                  <c:v>23.45</c:v>
                </c:pt>
                <c:pt idx="172">
                  <c:v>23.44</c:v>
                </c:pt>
                <c:pt idx="173">
                  <c:v>23.43</c:v>
                </c:pt>
                <c:pt idx="174">
                  <c:v>23.48</c:v>
                </c:pt>
                <c:pt idx="175">
                  <c:v>23.41</c:v>
                </c:pt>
                <c:pt idx="176">
                  <c:v>23.56</c:v>
                </c:pt>
                <c:pt idx="177">
                  <c:v>23.65</c:v>
                </c:pt>
                <c:pt idx="178">
                  <c:v>23.68</c:v>
                </c:pt>
                <c:pt idx="179">
                  <c:v>24.24</c:v>
                </c:pt>
                <c:pt idx="180">
                  <c:v>24.42</c:v>
                </c:pt>
                <c:pt idx="181">
                  <c:v>24.25</c:v>
                </c:pt>
                <c:pt idx="182">
                  <c:v>24.22</c:v>
                </c:pt>
                <c:pt idx="183">
                  <c:v>24.38</c:v>
                </c:pt>
                <c:pt idx="184">
                  <c:v>24.61</c:v>
                </c:pt>
                <c:pt idx="185">
                  <c:v>24.55</c:v>
                </c:pt>
                <c:pt idx="186">
                  <c:v>24.47</c:v>
                </c:pt>
                <c:pt idx="187">
                  <c:v>24.39</c:v>
                </c:pt>
                <c:pt idx="188">
                  <c:v>24.29</c:v>
                </c:pt>
                <c:pt idx="189">
                  <c:v>24.38</c:v>
                </c:pt>
                <c:pt idx="190">
                  <c:v>24.44</c:v>
                </c:pt>
                <c:pt idx="191">
                  <c:v>24.66</c:v>
                </c:pt>
                <c:pt idx="192">
                  <c:v>24.61</c:v>
                </c:pt>
                <c:pt idx="193">
                  <c:v>24.64</c:v>
                </c:pt>
                <c:pt idx="194">
                  <c:v>24.65</c:v>
                </c:pt>
                <c:pt idx="195">
                  <c:v>24.67</c:v>
                </c:pt>
                <c:pt idx="196">
                  <c:v>24.79</c:v>
                </c:pt>
                <c:pt idx="197">
                  <c:v>25.13</c:v>
                </c:pt>
                <c:pt idx="198">
                  <c:v>25.45</c:v>
                </c:pt>
                <c:pt idx="199">
                  <c:v>25.48</c:v>
                </c:pt>
                <c:pt idx="200">
                  <c:v>25.54</c:v>
                </c:pt>
                <c:pt idx="201">
                  <c:v>25.58</c:v>
                </c:pt>
                <c:pt idx="202">
                  <c:v>25.74</c:v>
                </c:pt>
                <c:pt idx="203">
                  <c:v>25.74</c:v>
                </c:pt>
                <c:pt idx="204">
                  <c:v>25.53</c:v>
                </c:pt>
                <c:pt idx="205">
                  <c:v>25.51</c:v>
                </c:pt>
                <c:pt idx="206">
                  <c:v>25.62</c:v>
                </c:pt>
                <c:pt idx="207">
                  <c:v>25.44</c:v>
                </c:pt>
                <c:pt idx="208">
                  <c:v>25.41</c:v>
                </c:pt>
                <c:pt idx="209">
                  <c:v>25.28</c:v>
                </c:pt>
                <c:pt idx="210">
                  <c:v>25.03</c:v>
                </c:pt>
                <c:pt idx="211">
                  <c:v>25.1</c:v>
                </c:pt>
                <c:pt idx="212">
                  <c:v>25.03</c:v>
                </c:pt>
                <c:pt idx="213">
                  <c:v>25.04</c:v>
                </c:pt>
                <c:pt idx="214">
                  <c:v>25.04</c:v>
                </c:pt>
                <c:pt idx="215">
                  <c:v>25.31</c:v>
                </c:pt>
                <c:pt idx="216">
                  <c:v>25.64</c:v>
                </c:pt>
                <c:pt idx="217">
                  <c:v>25.73</c:v>
                </c:pt>
                <c:pt idx="218">
                  <c:v>25.92</c:v>
                </c:pt>
                <c:pt idx="219">
                  <c:v>25.98</c:v>
                </c:pt>
                <c:pt idx="220">
                  <c:v>26.26</c:v>
                </c:pt>
                <c:pt idx="221">
                  <c:v>26.17</c:v>
                </c:pt>
                <c:pt idx="222">
                  <c:v>26.11</c:v>
                </c:pt>
                <c:pt idx="223">
                  <c:v>26.14</c:v>
                </c:pt>
                <c:pt idx="224">
                  <c:v>26.21</c:v>
                </c:pt>
                <c:pt idx="225">
                  <c:v>26.19</c:v>
                </c:pt>
                <c:pt idx="226">
                  <c:v>26.14</c:v>
                </c:pt>
                <c:pt idx="227">
                  <c:v>26.25</c:v>
                </c:pt>
                <c:pt idx="228">
                  <c:v>26.3</c:v>
                </c:pt>
                <c:pt idx="229">
                  <c:v>26.36</c:v>
                </c:pt>
                <c:pt idx="230">
                  <c:v>26.36</c:v>
                </c:pt>
                <c:pt idx="231">
                  <c:v>26.71</c:v>
                </c:pt>
                <c:pt idx="232">
                  <c:v>26.93</c:v>
                </c:pt>
                <c:pt idx="233">
                  <c:v>26.85</c:v>
                </c:pt>
                <c:pt idx="234">
                  <c:v>27.2</c:v>
                </c:pt>
                <c:pt idx="235">
                  <c:v>27.34</c:v>
                </c:pt>
                <c:pt idx="236">
                  <c:v>27.14</c:v>
                </c:pt>
                <c:pt idx="237">
                  <c:v>26.82</c:v>
                </c:pt>
                <c:pt idx="238">
                  <c:v>26.83</c:v>
                </c:pt>
                <c:pt idx="239">
                  <c:v>27.07</c:v>
                </c:pt>
                <c:pt idx="240">
                  <c:v>27.16</c:v>
                </c:pt>
                <c:pt idx="241">
                  <c:v>26.81</c:v>
                </c:pt>
                <c:pt idx="242">
                  <c:v>26.82</c:v>
                </c:pt>
                <c:pt idx="243">
                  <c:v>27.04</c:v>
                </c:pt>
                <c:pt idx="244">
                  <c:v>27.03</c:v>
                </c:pt>
                <c:pt idx="245">
                  <c:v>27.05</c:v>
                </c:pt>
                <c:pt idx="246">
                  <c:v>27.57</c:v>
                </c:pt>
                <c:pt idx="247">
                  <c:v>27.57</c:v>
                </c:pt>
                <c:pt idx="248">
                  <c:v>27.29</c:v>
                </c:pt>
                <c:pt idx="249">
                  <c:v>27.37</c:v>
                </c:pt>
                <c:pt idx="250">
                  <c:v>27.43</c:v>
                </c:pt>
                <c:pt idx="251">
                  <c:v>27.47</c:v>
                </c:pt>
                <c:pt idx="252">
                  <c:v>27.62</c:v>
                </c:pt>
                <c:pt idx="253">
                  <c:v>27.64</c:v>
                </c:pt>
                <c:pt idx="254">
                  <c:v>27.51</c:v>
                </c:pt>
                <c:pt idx="255">
                  <c:v>27.31</c:v>
                </c:pt>
                <c:pt idx="256">
                  <c:v>27.24</c:v>
                </c:pt>
                <c:pt idx="257">
                  <c:v>27.44</c:v>
                </c:pt>
                <c:pt idx="258">
                  <c:v>27.43</c:v>
                </c:pt>
                <c:pt idx="259">
                  <c:v>27.92</c:v>
                </c:pt>
                <c:pt idx="260">
                  <c:v>28.02</c:v>
                </c:pt>
                <c:pt idx="261">
                  <c:v>27.9</c:v>
                </c:pt>
                <c:pt idx="262">
                  <c:v>27.9</c:v>
                </c:pt>
                <c:pt idx="263">
                  <c:v>27.8</c:v>
                </c:pt>
                <c:pt idx="264">
                  <c:v>28.17</c:v>
                </c:pt>
                <c:pt idx="265">
                  <c:v>27.89</c:v>
                </c:pt>
                <c:pt idx="266">
                  <c:v>27.93</c:v>
                </c:pt>
                <c:pt idx="267">
                  <c:v>27.83</c:v>
                </c:pt>
                <c:pt idx="268">
                  <c:v>27.69</c:v>
                </c:pt>
                <c:pt idx="269">
                  <c:v>27.69</c:v>
                </c:pt>
                <c:pt idx="270">
                  <c:v>27.62</c:v>
                </c:pt>
                <c:pt idx="271">
                  <c:v>27.32</c:v>
                </c:pt>
                <c:pt idx="272">
                  <c:v>27.25</c:v>
                </c:pt>
                <c:pt idx="273">
                  <c:v>27.5</c:v>
                </c:pt>
                <c:pt idx="274">
                  <c:v>28.17</c:v>
                </c:pt>
                <c:pt idx="275">
                  <c:v>28.48</c:v>
                </c:pt>
                <c:pt idx="276">
                  <c:v>28.43</c:v>
                </c:pt>
                <c:pt idx="277">
                  <c:v>28.68</c:v>
                </c:pt>
                <c:pt idx="278">
                  <c:v>28.7</c:v>
                </c:pt>
                <c:pt idx="279">
                  <c:v>28.99</c:v>
                </c:pt>
                <c:pt idx="280">
                  <c:v>29.58</c:v>
                </c:pt>
                <c:pt idx="281">
                  <c:v>29.41</c:v>
                </c:pt>
                <c:pt idx="282">
                  <c:v>29.4</c:v>
                </c:pt>
                <c:pt idx="283">
                  <c:v>29.15</c:v>
                </c:pt>
                <c:pt idx="284">
                  <c:v>29.4</c:v>
                </c:pt>
                <c:pt idx="285">
                  <c:v>29.19</c:v>
                </c:pt>
                <c:pt idx="286">
                  <c:v>29.16</c:v>
                </c:pt>
                <c:pt idx="287">
                  <c:v>30.49</c:v>
                </c:pt>
                <c:pt idx="288">
                  <c:v>30.44</c:v>
                </c:pt>
                <c:pt idx="289">
                  <c:v>30.89</c:v>
                </c:pt>
                <c:pt idx="290">
                  <c:v>31.12</c:v>
                </c:pt>
                <c:pt idx="291">
                  <c:v>31.31</c:v>
                </c:pt>
                <c:pt idx="292">
                  <c:v>31.74</c:v>
                </c:pt>
                <c:pt idx="293">
                  <c:v>32.369999999999997</c:v>
                </c:pt>
                <c:pt idx="294">
                  <c:v>32.53</c:v>
                </c:pt>
                <c:pt idx="295">
                  <c:v>33.39</c:v>
                </c:pt>
                <c:pt idx="296">
                  <c:v>33</c:v>
                </c:pt>
                <c:pt idx="297">
                  <c:v>32.65</c:v>
                </c:pt>
                <c:pt idx="298">
                  <c:v>32.630000000000003</c:v>
                </c:pt>
                <c:pt idx="299">
                  <c:v>32.86</c:v>
                </c:pt>
                <c:pt idx="300">
                  <c:v>32.79</c:v>
                </c:pt>
                <c:pt idx="301">
                  <c:v>33.06</c:v>
                </c:pt>
                <c:pt idx="302">
                  <c:v>33.92</c:v>
                </c:pt>
                <c:pt idx="303">
                  <c:v>35.090000000000003</c:v>
                </c:pt>
                <c:pt idx="304">
                  <c:v>35.74</c:v>
                </c:pt>
                <c:pt idx="305">
                  <c:v>36.130000000000003</c:v>
                </c:pt>
                <c:pt idx="306">
                  <c:v>35.97</c:v>
                </c:pt>
                <c:pt idx="307">
                  <c:v>36.270000000000003</c:v>
                </c:pt>
                <c:pt idx="308">
                  <c:v>36.369999999999997</c:v>
                </c:pt>
                <c:pt idx="309">
                  <c:v>36.17</c:v>
                </c:pt>
                <c:pt idx="310">
                  <c:v>35.880000000000003</c:v>
                </c:pt>
                <c:pt idx="311">
                  <c:v>35.840000000000003</c:v>
                </c:pt>
                <c:pt idx="312">
                  <c:v>35.1</c:v>
                </c:pt>
                <c:pt idx="313">
                  <c:v>34.65</c:v>
                </c:pt>
                <c:pt idx="314">
                  <c:v>34.630000000000003</c:v>
                </c:pt>
                <c:pt idx="315">
                  <c:v>35.159999999999997</c:v>
                </c:pt>
                <c:pt idx="316">
                  <c:v>36.35</c:v>
                </c:pt>
                <c:pt idx="317">
                  <c:v>36.340000000000003</c:v>
                </c:pt>
                <c:pt idx="318">
                  <c:v>35.89</c:v>
                </c:pt>
                <c:pt idx="319">
                  <c:v>35.94</c:v>
                </c:pt>
                <c:pt idx="320">
                  <c:v>36.07</c:v>
                </c:pt>
                <c:pt idx="321">
                  <c:v>35.840000000000003</c:v>
                </c:pt>
                <c:pt idx="322">
                  <c:v>35.83</c:v>
                </c:pt>
                <c:pt idx="323">
                  <c:v>35.67</c:v>
                </c:pt>
                <c:pt idx="324">
                  <c:v>35.909999999999997</c:v>
                </c:pt>
                <c:pt idx="325">
                  <c:v>36.17</c:v>
                </c:pt>
                <c:pt idx="326">
                  <c:v>36.229999999999997</c:v>
                </c:pt>
                <c:pt idx="327">
                  <c:v>35.950000000000003</c:v>
                </c:pt>
                <c:pt idx="328">
                  <c:v>35.9</c:v>
                </c:pt>
                <c:pt idx="329">
                  <c:v>35.770000000000003</c:v>
                </c:pt>
                <c:pt idx="330">
                  <c:v>35.65</c:v>
                </c:pt>
                <c:pt idx="331">
                  <c:v>35.049999999999997</c:v>
                </c:pt>
                <c:pt idx="332">
                  <c:v>34.99</c:v>
                </c:pt>
                <c:pt idx="333">
                  <c:v>35</c:v>
                </c:pt>
                <c:pt idx="334">
                  <c:v>34.68</c:v>
                </c:pt>
                <c:pt idx="335">
                  <c:v>34.64</c:v>
                </c:pt>
                <c:pt idx="336">
                  <c:v>34.49</c:v>
                </c:pt>
                <c:pt idx="337">
                  <c:v>33.96</c:v>
                </c:pt>
                <c:pt idx="338">
                  <c:v>33.340000000000003</c:v>
                </c:pt>
                <c:pt idx="339">
                  <c:v>33.51</c:v>
                </c:pt>
                <c:pt idx="340">
                  <c:v>33.200000000000003</c:v>
                </c:pt>
                <c:pt idx="341">
                  <c:v>33.479999999999997</c:v>
                </c:pt>
                <c:pt idx="342">
                  <c:v>33.58</c:v>
                </c:pt>
                <c:pt idx="343">
                  <c:v>33.409999999999997</c:v>
                </c:pt>
                <c:pt idx="344">
                  <c:v>33.78</c:v>
                </c:pt>
                <c:pt idx="345">
                  <c:v>33.979999999999997</c:v>
                </c:pt>
                <c:pt idx="346">
                  <c:v>33.950000000000003</c:v>
                </c:pt>
                <c:pt idx="347">
                  <c:v>33.96</c:v>
                </c:pt>
                <c:pt idx="348">
                  <c:v>33.39</c:v>
                </c:pt>
                <c:pt idx="349">
                  <c:v>33.31</c:v>
                </c:pt>
                <c:pt idx="350">
                  <c:v>33.369999999999997</c:v>
                </c:pt>
                <c:pt idx="351">
                  <c:v>33.57</c:v>
                </c:pt>
                <c:pt idx="352">
                  <c:v>33.67</c:v>
                </c:pt>
                <c:pt idx="353">
                  <c:v>33.630000000000003</c:v>
                </c:pt>
                <c:pt idx="354">
                  <c:v>33.51</c:v>
                </c:pt>
                <c:pt idx="355">
                  <c:v>33.29</c:v>
                </c:pt>
                <c:pt idx="356">
                  <c:v>33.409999999999997</c:v>
                </c:pt>
                <c:pt idx="357">
                  <c:v>33.409999999999997</c:v>
                </c:pt>
                <c:pt idx="358">
                  <c:v>33.409999999999997</c:v>
                </c:pt>
                <c:pt idx="359">
                  <c:v>33.46</c:v>
                </c:pt>
                <c:pt idx="360">
                  <c:v>33.92</c:v>
                </c:pt>
                <c:pt idx="361">
                  <c:v>34.18</c:v>
                </c:pt>
                <c:pt idx="362">
                  <c:v>33.92</c:v>
                </c:pt>
                <c:pt idx="363">
                  <c:v>33.5</c:v>
                </c:pt>
                <c:pt idx="364">
                  <c:v>33.19</c:v>
                </c:pt>
                <c:pt idx="365">
                  <c:v>33.47</c:v>
                </c:pt>
                <c:pt idx="366">
                  <c:v>33.369999999999997</c:v>
                </c:pt>
                <c:pt idx="367">
                  <c:v>33.19</c:v>
                </c:pt>
                <c:pt idx="368">
                  <c:v>33.1</c:v>
                </c:pt>
                <c:pt idx="369">
                  <c:v>33.06</c:v>
                </c:pt>
                <c:pt idx="370">
                  <c:v>32.799999999999997</c:v>
                </c:pt>
                <c:pt idx="371">
                  <c:v>32.85</c:v>
                </c:pt>
                <c:pt idx="372">
                  <c:v>32.79</c:v>
                </c:pt>
                <c:pt idx="373">
                  <c:v>32.590000000000003</c:v>
                </c:pt>
                <c:pt idx="374">
                  <c:v>32.35</c:v>
                </c:pt>
                <c:pt idx="375">
                  <c:v>32.29</c:v>
                </c:pt>
                <c:pt idx="376">
                  <c:v>32.14</c:v>
                </c:pt>
                <c:pt idx="377">
                  <c:v>32.020000000000003</c:v>
                </c:pt>
                <c:pt idx="378">
                  <c:v>32.130000000000003</c:v>
                </c:pt>
                <c:pt idx="379">
                  <c:v>32.130000000000003</c:v>
                </c:pt>
                <c:pt idx="380">
                  <c:v>32.06</c:v>
                </c:pt>
                <c:pt idx="381">
                  <c:v>31.86</c:v>
                </c:pt>
                <c:pt idx="382">
                  <c:v>31.55</c:v>
                </c:pt>
                <c:pt idx="383">
                  <c:v>31.32</c:v>
                </c:pt>
                <c:pt idx="384">
                  <c:v>31.05</c:v>
                </c:pt>
                <c:pt idx="385">
                  <c:v>31</c:v>
                </c:pt>
                <c:pt idx="386">
                  <c:v>31.3</c:v>
                </c:pt>
                <c:pt idx="387">
                  <c:v>31.24</c:v>
                </c:pt>
                <c:pt idx="388">
                  <c:v>31.33</c:v>
                </c:pt>
                <c:pt idx="389">
                  <c:v>30.97</c:v>
                </c:pt>
                <c:pt idx="390">
                  <c:v>30.62</c:v>
                </c:pt>
                <c:pt idx="391">
                  <c:v>30.55</c:v>
                </c:pt>
                <c:pt idx="392">
                  <c:v>30.92</c:v>
                </c:pt>
                <c:pt idx="393">
                  <c:v>30.83</c:v>
                </c:pt>
                <c:pt idx="394">
                  <c:v>30.88</c:v>
                </c:pt>
                <c:pt idx="395">
                  <c:v>31.4</c:v>
                </c:pt>
                <c:pt idx="396">
                  <c:v>31.13</c:v>
                </c:pt>
                <c:pt idx="397">
                  <c:v>30.93</c:v>
                </c:pt>
                <c:pt idx="398">
                  <c:v>30.86</c:v>
                </c:pt>
                <c:pt idx="399">
                  <c:v>30.94</c:v>
                </c:pt>
                <c:pt idx="400">
                  <c:v>31.31</c:v>
                </c:pt>
                <c:pt idx="401">
                  <c:v>31.21</c:v>
                </c:pt>
                <c:pt idx="402">
                  <c:v>31.25</c:v>
                </c:pt>
                <c:pt idx="403">
                  <c:v>31.19</c:v>
                </c:pt>
                <c:pt idx="404">
                  <c:v>31.08</c:v>
                </c:pt>
                <c:pt idx="405">
                  <c:v>31.37</c:v>
                </c:pt>
                <c:pt idx="406">
                  <c:v>31.18</c:v>
                </c:pt>
                <c:pt idx="407">
                  <c:v>31.25</c:v>
                </c:pt>
                <c:pt idx="408">
                  <c:v>31.31</c:v>
                </c:pt>
                <c:pt idx="409">
                  <c:v>31.12</c:v>
                </c:pt>
                <c:pt idx="410">
                  <c:v>31.2</c:v>
                </c:pt>
                <c:pt idx="411">
                  <c:v>31.15</c:v>
                </c:pt>
              </c:numCache>
            </c:numRef>
          </c:val>
        </c:ser>
        <c:ser>
          <c:idx val="0"/>
          <c:order val="2"/>
          <c:tx>
            <c:v>lines devaluation</c:v>
          </c:tx>
          <c:spPr>
            <a:ln w="3175">
              <a:solidFill>
                <a:srgbClr val="000000"/>
              </a:solidFill>
            </a:ln>
          </c:spPr>
          <c:marker>
            <c:symbol val="none"/>
          </c:marker>
          <c:cat>
            <c:numRef>
              <c:f>Russia_FIG_12!$A$4:$A$415</c:f>
              <c:numCache>
                <c:formatCode>m/d/yyyy</c:formatCode>
                <c:ptCount val="412"/>
                <c:pt idx="0">
                  <c:v>39419</c:v>
                </c:pt>
                <c:pt idx="1">
                  <c:v>39420</c:v>
                </c:pt>
                <c:pt idx="2">
                  <c:v>39421</c:v>
                </c:pt>
                <c:pt idx="3">
                  <c:v>39422</c:v>
                </c:pt>
                <c:pt idx="4">
                  <c:v>39423</c:v>
                </c:pt>
                <c:pt idx="5">
                  <c:v>39426</c:v>
                </c:pt>
                <c:pt idx="6">
                  <c:v>39427</c:v>
                </c:pt>
                <c:pt idx="7">
                  <c:v>39428</c:v>
                </c:pt>
                <c:pt idx="8">
                  <c:v>39429</c:v>
                </c:pt>
                <c:pt idx="9">
                  <c:v>39430</c:v>
                </c:pt>
                <c:pt idx="10">
                  <c:v>39433</c:v>
                </c:pt>
                <c:pt idx="11">
                  <c:v>39434</c:v>
                </c:pt>
                <c:pt idx="12">
                  <c:v>39435</c:v>
                </c:pt>
                <c:pt idx="13">
                  <c:v>39436</c:v>
                </c:pt>
                <c:pt idx="14">
                  <c:v>39437</c:v>
                </c:pt>
                <c:pt idx="15">
                  <c:v>39440</c:v>
                </c:pt>
                <c:pt idx="16">
                  <c:v>39441</c:v>
                </c:pt>
                <c:pt idx="17">
                  <c:v>39442</c:v>
                </c:pt>
                <c:pt idx="18">
                  <c:v>39443</c:v>
                </c:pt>
                <c:pt idx="19">
                  <c:v>39444</c:v>
                </c:pt>
                <c:pt idx="20">
                  <c:v>39447</c:v>
                </c:pt>
                <c:pt idx="21">
                  <c:v>39448</c:v>
                </c:pt>
                <c:pt idx="22">
                  <c:v>39449</c:v>
                </c:pt>
                <c:pt idx="23">
                  <c:v>39450</c:v>
                </c:pt>
                <c:pt idx="24">
                  <c:v>39451</c:v>
                </c:pt>
                <c:pt idx="25">
                  <c:v>39454</c:v>
                </c:pt>
                <c:pt idx="26">
                  <c:v>39455</c:v>
                </c:pt>
                <c:pt idx="27">
                  <c:v>39456</c:v>
                </c:pt>
                <c:pt idx="28">
                  <c:v>39457</c:v>
                </c:pt>
                <c:pt idx="29">
                  <c:v>39458</c:v>
                </c:pt>
                <c:pt idx="30">
                  <c:v>39461</c:v>
                </c:pt>
                <c:pt idx="31">
                  <c:v>39462</c:v>
                </c:pt>
                <c:pt idx="32">
                  <c:v>39463</c:v>
                </c:pt>
                <c:pt idx="33">
                  <c:v>39464</c:v>
                </c:pt>
                <c:pt idx="34">
                  <c:v>39465</c:v>
                </c:pt>
                <c:pt idx="35">
                  <c:v>39468</c:v>
                </c:pt>
                <c:pt idx="36">
                  <c:v>39469</c:v>
                </c:pt>
                <c:pt idx="37">
                  <c:v>39470</c:v>
                </c:pt>
                <c:pt idx="38">
                  <c:v>39471</c:v>
                </c:pt>
                <c:pt idx="39">
                  <c:v>39472</c:v>
                </c:pt>
                <c:pt idx="40">
                  <c:v>39475</c:v>
                </c:pt>
                <c:pt idx="41">
                  <c:v>39476</c:v>
                </c:pt>
                <c:pt idx="42">
                  <c:v>39477</c:v>
                </c:pt>
                <c:pt idx="43">
                  <c:v>39478</c:v>
                </c:pt>
                <c:pt idx="44">
                  <c:v>39479</c:v>
                </c:pt>
                <c:pt idx="45">
                  <c:v>39482</c:v>
                </c:pt>
                <c:pt idx="46">
                  <c:v>39483</c:v>
                </c:pt>
                <c:pt idx="47">
                  <c:v>39484</c:v>
                </c:pt>
                <c:pt idx="48">
                  <c:v>39485</c:v>
                </c:pt>
                <c:pt idx="49">
                  <c:v>39486</c:v>
                </c:pt>
                <c:pt idx="50">
                  <c:v>39489</c:v>
                </c:pt>
                <c:pt idx="51">
                  <c:v>39490</c:v>
                </c:pt>
                <c:pt idx="52">
                  <c:v>39491</c:v>
                </c:pt>
                <c:pt idx="53">
                  <c:v>39492</c:v>
                </c:pt>
                <c:pt idx="54">
                  <c:v>39493</c:v>
                </c:pt>
                <c:pt idx="55">
                  <c:v>39496</c:v>
                </c:pt>
                <c:pt idx="56">
                  <c:v>39497</c:v>
                </c:pt>
                <c:pt idx="57">
                  <c:v>39498</c:v>
                </c:pt>
                <c:pt idx="58">
                  <c:v>39499</c:v>
                </c:pt>
                <c:pt idx="59">
                  <c:v>39500</c:v>
                </c:pt>
                <c:pt idx="60">
                  <c:v>39503</c:v>
                </c:pt>
                <c:pt idx="61">
                  <c:v>39504</c:v>
                </c:pt>
                <c:pt idx="62">
                  <c:v>39505</c:v>
                </c:pt>
                <c:pt idx="63">
                  <c:v>39506</c:v>
                </c:pt>
                <c:pt idx="64">
                  <c:v>39507</c:v>
                </c:pt>
                <c:pt idx="65">
                  <c:v>39510</c:v>
                </c:pt>
                <c:pt idx="66">
                  <c:v>39511</c:v>
                </c:pt>
                <c:pt idx="67">
                  <c:v>39512</c:v>
                </c:pt>
                <c:pt idx="68">
                  <c:v>39513</c:v>
                </c:pt>
                <c:pt idx="69">
                  <c:v>39514</c:v>
                </c:pt>
                <c:pt idx="70">
                  <c:v>39517</c:v>
                </c:pt>
                <c:pt idx="71">
                  <c:v>39518</c:v>
                </c:pt>
                <c:pt idx="72">
                  <c:v>39519</c:v>
                </c:pt>
                <c:pt idx="73">
                  <c:v>39520</c:v>
                </c:pt>
                <c:pt idx="74">
                  <c:v>39521</c:v>
                </c:pt>
                <c:pt idx="75">
                  <c:v>39524</c:v>
                </c:pt>
                <c:pt idx="76">
                  <c:v>39525</c:v>
                </c:pt>
                <c:pt idx="77">
                  <c:v>39526</c:v>
                </c:pt>
                <c:pt idx="78">
                  <c:v>39527</c:v>
                </c:pt>
                <c:pt idx="79">
                  <c:v>39528</c:v>
                </c:pt>
                <c:pt idx="80">
                  <c:v>39531</c:v>
                </c:pt>
                <c:pt idx="81">
                  <c:v>39532</c:v>
                </c:pt>
                <c:pt idx="82">
                  <c:v>39533</c:v>
                </c:pt>
                <c:pt idx="83">
                  <c:v>39534</c:v>
                </c:pt>
                <c:pt idx="84">
                  <c:v>39535</c:v>
                </c:pt>
                <c:pt idx="85">
                  <c:v>39538</c:v>
                </c:pt>
                <c:pt idx="86">
                  <c:v>39539</c:v>
                </c:pt>
                <c:pt idx="87">
                  <c:v>39540</c:v>
                </c:pt>
                <c:pt idx="88">
                  <c:v>39541</c:v>
                </c:pt>
                <c:pt idx="89">
                  <c:v>39542</c:v>
                </c:pt>
                <c:pt idx="90">
                  <c:v>39545</c:v>
                </c:pt>
                <c:pt idx="91">
                  <c:v>39546</c:v>
                </c:pt>
                <c:pt idx="92">
                  <c:v>39547</c:v>
                </c:pt>
                <c:pt idx="93">
                  <c:v>39548</c:v>
                </c:pt>
                <c:pt idx="94">
                  <c:v>39549</c:v>
                </c:pt>
                <c:pt idx="95">
                  <c:v>39552</c:v>
                </c:pt>
                <c:pt idx="96">
                  <c:v>39553</c:v>
                </c:pt>
                <c:pt idx="97">
                  <c:v>39554</c:v>
                </c:pt>
                <c:pt idx="98">
                  <c:v>39555</c:v>
                </c:pt>
                <c:pt idx="99">
                  <c:v>39556</c:v>
                </c:pt>
                <c:pt idx="100">
                  <c:v>39559</c:v>
                </c:pt>
                <c:pt idx="101">
                  <c:v>39560</c:v>
                </c:pt>
                <c:pt idx="102">
                  <c:v>39561</c:v>
                </c:pt>
                <c:pt idx="103">
                  <c:v>39562</c:v>
                </c:pt>
                <c:pt idx="104">
                  <c:v>39563</c:v>
                </c:pt>
                <c:pt idx="105">
                  <c:v>39566</c:v>
                </c:pt>
                <c:pt idx="106">
                  <c:v>39567</c:v>
                </c:pt>
                <c:pt idx="107">
                  <c:v>39568</c:v>
                </c:pt>
                <c:pt idx="108">
                  <c:v>39569</c:v>
                </c:pt>
                <c:pt idx="109">
                  <c:v>39570</c:v>
                </c:pt>
                <c:pt idx="110">
                  <c:v>39573</c:v>
                </c:pt>
                <c:pt idx="111">
                  <c:v>39574</c:v>
                </c:pt>
                <c:pt idx="112">
                  <c:v>39575</c:v>
                </c:pt>
                <c:pt idx="113">
                  <c:v>39576</c:v>
                </c:pt>
                <c:pt idx="114">
                  <c:v>39577</c:v>
                </c:pt>
                <c:pt idx="115">
                  <c:v>39580</c:v>
                </c:pt>
                <c:pt idx="116">
                  <c:v>39581</c:v>
                </c:pt>
                <c:pt idx="117">
                  <c:v>39582</c:v>
                </c:pt>
                <c:pt idx="118">
                  <c:v>39583</c:v>
                </c:pt>
                <c:pt idx="119">
                  <c:v>39584</c:v>
                </c:pt>
                <c:pt idx="120">
                  <c:v>39587</c:v>
                </c:pt>
                <c:pt idx="121">
                  <c:v>39588</c:v>
                </c:pt>
                <c:pt idx="122">
                  <c:v>39589</c:v>
                </c:pt>
                <c:pt idx="123">
                  <c:v>39590</c:v>
                </c:pt>
                <c:pt idx="124">
                  <c:v>39591</c:v>
                </c:pt>
                <c:pt idx="125">
                  <c:v>39594</c:v>
                </c:pt>
                <c:pt idx="126">
                  <c:v>39595</c:v>
                </c:pt>
                <c:pt idx="127">
                  <c:v>39596</c:v>
                </c:pt>
                <c:pt idx="128">
                  <c:v>39597</c:v>
                </c:pt>
                <c:pt idx="129">
                  <c:v>39598</c:v>
                </c:pt>
                <c:pt idx="130">
                  <c:v>39601</c:v>
                </c:pt>
                <c:pt idx="131">
                  <c:v>39602</c:v>
                </c:pt>
                <c:pt idx="132">
                  <c:v>39603</c:v>
                </c:pt>
                <c:pt idx="133">
                  <c:v>39604</c:v>
                </c:pt>
                <c:pt idx="134">
                  <c:v>39605</c:v>
                </c:pt>
                <c:pt idx="135">
                  <c:v>39608</c:v>
                </c:pt>
                <c:pt idx="136">
                  <c:v>39609</c:v>
                </c:pt>
                <c:pt idx="137">
                  <c:v>39610</c:v>
                </c:pt>
                <c:pt idx="138">
                  <c:v>39611</c:v>
                </c:pt>
                <c:pt idx="139">
                  <c:v>39612</c:v>
                </c:pt>
                <c:pt idx="140">
                  <c:v>39615</c:v>
                </c:pt>
                <c:pt idx="141">
                  <c:v>39616</c:v>
                </c:pt>
                <c:pt idx="142">
                  <c:v>39617</c:v>
                </c:pt>
                <c:pt idx="143">
                  <c:v>39618</c:v>
                </c:pt>
                <c:pt idx="144">
                  <c:v>39619</c:v>
                </c:pt>
                <c:pt idx="145">
                  <c:v>39622</c:v>
                </c:pt>
                <c:pt idx="146">
                  <c:v>39623</c:v>
                </c:pt>
                <c:pt idx="147">
                  <c:v>39624</c:v>
                </c:pt>
                <c:pt idx="148">
                  <c:v>39625</c:v>
                </c:pt>
                <c:pt idx="149">
                  <c:v>39626</c:v>
                </c:pt>
                <c:pt idx="150">
                  <c:v>39629</c:v>
                </c:pt>
                <c:pt idx="151">
                  <c:v>39630</c:v>
                </c:pt>
                <c:pt idx="152">
                  <c:v>39631</c:v>
                </c:pt>
                <c:pt idx="153">
                  <c:v>39632</c:v>
                </c:pt>
                <c:pt idx="154">
                  <c:v>39633</c:v>
                </c:pt>
                <c:pt idx="155">
                  <c:v>39636</c:v>
                </c:pt>
                <c:pt idx="156">
                  <c:v>39637</c:v>
                </c:pt>
                <c:pt idx="157">
                  <c:v>39638</c:v>
                </c:pt>
                <c:pt idx="158">
                  <c:v>39639</c:v>
                </c:pt>
                <c:pt idx="159">
                  <c:v>39640</c:v>
                </c:pt>
                <c:pt idx="160">
                  <c:v>39643</c:v>
                </c:pt>
                <c:pt idx="161">
                  <c:v>39644</c:v>
                </c:pt>
                <c:pt idx="162">
                  <c:v>39645</c:v>
                </c:pt>
                <c:pt idx="163">
                  <c:v>39646</c:v>
                </c:pt>
                <c:pt idx="164">
                  <c:v>39647</c:v>
                </c:pt>
                <c:pt idx="165">
                  <c:v>39650</c:v>
                </c:pt>
                <c:pt idx="166">
                  <c:v>39651</c:v>
                </c:pt>
                <c:pt idx="167">
                  <c:v>39652</c:v>
                </c:pt>
                <c:pt idx="168">
                  <c:v>39653</c:v>
                </c:pt>
                <c:pt idx="169">
                  <c:v>39654</c:v>
                </c:pt>
                <c:pt idx="170">
                  <c:v>39657</c:v>
                </c:pt>
                <c:pt idx="171">
                  <c:v>39658</c:v>
                </c:pt>
                <c:pt idx="172">
                  <c:v>39659</c:v>
                </c:pt>
                <c:pt idx="173">
                  <c:v>39660</c:v>
                </c:pt>
                <c:pt idx="174">
                  <c:v>39661</c:v>
                </c:pt>
                <c:pt idx="175">
                  <c:v>39664</c:v>
                </c:pt>
                <c:pt idx="176">
                  <c:v>39665</c:v>
                </c:pt>
                <c:pt idx="177">
                  <c:v>39666</c:v>
                </c:pt>
                <c:pt idx="178">
                  <c:v>39667</c:v>
                </c:pt>
                <c:pt idx="179">
                  <c:v>39668</c:v>
                </c:pt>
                <c:pt idx="180">
                  <c:v>39671</c:v>
                </c:pt>
                <c:pt idx="181">
                  <c:v>39672</c:v>
                </c:pt>
                <c:pt idx="182">
                  <c:v>39673</c:v>
                </c:pt>
                <c:pt idx="183">
                  <c:v>39674</c:v>
                </c:pt>
                <c:pt idx="184">
                  <c:v>39675</c:v>
                </c:pt>
                <c:pt idx="185">
                  <c:v>39678</c:v>
                </c:pt>
                <c:pt idx="186">
                  <c:v>39679</c:v>
                </c:pt>
                <c:pt idx="187">
                  <c:v>39680</c:v>
                </c:pt>
                <c:pt idx="188">
                  <c:v>39681</c:v>
                </c:pt>
                <c:pt idx="189">
                  <c:v>39682</c:v>
                </c:pt>
                <c:pt idx="190">
                  <c:v>39685</c:v>
                </c:pt>
                <c:pt idx="191">
                  <c:v>39686</c:v>
                </c:pt>
                <c:pt idx="192">
                  <c:v>39687</c:v>
                </c:pt>
                <c:pt idx="193">
                  <c:v>39688</c:v>
                </c:pt>
                <c:pt idx="194">
                  <c:v>39689</c:v>
                </c:pt>
                <c:pt idx="195">
                  <c:v>39692</c:v>
                </c:pt>
                <c:pt idx="196">
                  <c:v>39693</c:v>
                </c:pt>
                <c:pt idx="197">
                  <c:v>39694</c:v>
                </c:pt>
                <c:pt idx="198">
                  <c:v>39695</c:v>
                </c:pt>
                <c:pt idx="199">
                  <c:v>39696</c:v>
                </c:pt>
                <c:pt idx="200">
                  <c:v>39699</c:v>
                </c:pt>
                <c:pt idx="201">
                  <c:v>39700</c:v>
                </c:pt>
                <c:pt idx="202">
                  <c:v>39701</c:v>
                </c:pt>
                <c:pt idx="203">
                  <c:v>39702</c:v>
                </c:pt>
                <c:pt idx="204">
                  <c:v>39703</c:v>
                </c:pt>
                <c:pt idx="205">
                  <c:v>39706</c:v>
                </c:pt>
                <c:pt idx="206">
                  <c:v>39707</c:v>
                </c:pt>
                <c:pt idx="207">
                  <c:v>39708</c:v>
                </c:pt>
                <c:pt idx="208">
                  <c:v>39709</c:v>
                </c:pt>
                <c:pt idx="209">
                  <c:v>39710</c:v>
                </c:pt>
                <c:pt idx="210">
                  <c:v>39713</c:v>
                </c:pt>
                <c:pt idx="211">
                  <c:v>39714</c:v>
                </c:pt>
                <c:pt idx="212">
                  <c:v>39715</c:v>
                </c:pt>
                <c:pt idx="213">
                  <c:v>39716</c:v>
                </c:pt>
                <c:pt idx="214">
                  <c:v>39717</c:v>
                </c:pt>
                <c:pt idx="215">
                  <c:v>39720</c:v>
                </c:pt>
                <c:pt idx="216">
                  <c:v>39721</c:v>
                </c:pt>
                <c:pt idx="217">
                  <c:v>39722</c:v>
                </c:pt>
                <c:pt idx="218">
                  <c:v>39723</c:v>
                </c:pt>
                <c:pt idx="219">
                  <c:v>39724</c:v>
                </c:pt>
                <c:pt idx="220">
                  <c:v>39727</c:v>
                </c:pt>
                <c:pt idx="221">
                  <c:v>39728</c:v>
                </c:pt>
                <c:pt idx="222">
                  <c:v>39729</c:v>
                </c:pt>
                <c:pt idx="223">
                  <c:v>39730</c:v>
                </c:pt>
                <c:pt idx="224">
                  <c:v>39731</c:v>
                </c:pt>
                <c:pt idx="225">
                  <c:v>39734</c:v>
                </c:pt>
                <c:pt idx="226">
                  <c:v>39735</c:v>
                </c:pt>
                <c:pt idx="227">
                  <c:v>39736</c:v>
                </c:pt>
                <c:pt idx="228">
                  <c:v>39737</c:v>
                </c:pt>
                <c:pt idx="229">
                  <c:v>39738</c:v>
                </c:pt>
                <c:pt idx="230">
                  <c:v>39741</c:v>
                </c:pt>
                <c:pt idx="231">
                  <c:v>39742</c:v>
                </c:pt>
                <c:pt idx="232">
                  <c:v>39743</c:v>
                </c:pt>
                <c:pt idx="233">
                  <c:v>39744</c:v>
                </c:pt>
                <c:pt idx="234">
                  <c:v>39745</c:v>
                </c:pt>
                <c:pt idx="235">
                  <c:v>39748</c:v>
                </c:pt>
                <c:pt idx="236">
                  <c:v>39749</c:v>
                </c:pt>
                <c:pt idx="237">
                  <c:v>39750</c:v>
                </c:pt>
                <c:pt idx="238">
                  <c:v>39751</c:v>
                </c:pt>
                <c:pt idx="239">
                  <c:v>39752</c:v>
                </c:pt>
                <c:pt idx="240">
                  <c:v>39755</c:v>
                </c:pt>
                <c:pt idx="241">
                  <c:v>39756</c:v>
                </c:pt>
                <c:pt idx="242">
                  <c:v>39757</c:v>
                </c:pt>
                <c:pt idx="243">
                  <c:v>39758</c:v>
                </c:pt>
                <c:pt idx="244">
                  <c:v>39759</c:v>
                </c:pt>
                <c:pt idx="245">
                  <c:v>39762</c:v>
                </c:pt>
                <c:pt idx="246">
                  <c:v>39763</c:v>
                </c:pt>
                <c:pt idx="247">
                  <c:v>39764</c:v>
                </c:pt>
                <c:pt idx="248">
                  <c:v>39765</c:v>
                </c:pt>
                <c:pt idx="249">
                  <c:v>39766</c:v>
                </c:pt>
                <c:pt idx="250">
                  <c:v>39769</c:v>
                </c:pt>
                <c:pt idx="251">
                  <c:v>39770</c:v>
                </c:pt>
                <c:pt idx="252">
                  <c:v>39771</c:v>
                </c:pt>
                <c:pt idx="253">
                  <c:v>39772</c:v>
                </c:pt>
                <c:pt idx="254">
                  <c:v>39773</c:v>
                </c:pt>
                <c:pt idx="255">
                  <c:v>39776</c:v>
                </c:pt>
                <c:pt idx="256">
                  <c:v>39777</c:v>
                </c:pt>
                <c:pt idx="257">
                  <c:v>39778</c:v>
                </c:pt>
                <c:pt idx="258">
                  <c:v>39779</c:v>
                </c:pt>
                <c:pt idx="259">
                  <c:v>39780</c:v>
                </c:pt>
                <c:pt idx="260">
                  <c:v>39783</c:v>
                </c:pt>
                <c:pt idx="261">
                  <c:v>39784</c:v>
                </c:pt>
                <c:pt idx="262">
                  <c:v>39785</c:v>
                </c:pt>
                <c:pt idx="263">
                  <c:v>39786</c:v>
                </c:pt>
                <c:pt idx="264">
                  <c:v>39787</c:v>
                </c:pt>
                <c:pt idx="265">
                  <c:v>39790</c:v>
                </c:pt>
                <c:pt idx="266">
                  <c:v>39791</c:v>
                </c:pt>
                <c:pt idx="267">
                  <c:v>39792</c:v>
                </c:pt>
                <c:pt idx="268">
                  <c:v>39793</c:v>
                </c:pt>
                <c:pt idx="269">
                  <c:v>39794</c:v>
                </c:pt>
                <c:pt idx="270">
                  <c:v>39797</c:v>
                </c:pt>
                <c:pt idx="271">
                  <c:v>39798</c:v>
                </c:pt>
                <c:pt idx="272">
                  <c:v>39799</c:v>
                </c:pt>
                <c:pt idx="273">
                  <c:v>39800</c:v>
                </c:pt>
                <c:pt idx="274">
                  <c:v>39801</c:v>
                </c:pt>
                <c:pt idx="275">
                  <c:v>39804</c:v>
                </c:pt>
                <c:pt idx="276">
                  <c:v>39805</c:v>
                </c:pt>
                <c:pt idx="277">
                  <c:v>39806</c:v>
                </c:pt>
                <c:pt idx="278">
                  <c:v>39807</c:v>
                </c:pt>
                <c:pt idx="279">
                  <c:v>39808</c:v>
                </c:pt>
                <c:pt idx="280">
                  <c:v>39811</c:v>
                </c:pt>
                <c:pt idx="281">
                  <c:v>39812</c:v>
                </c:pt>
                <c:pt idx="282">
                  <c:v>39813</c:v>
                </c:pt>
                <c:pt idx="283">
                  <c:v>39814</c:v>
                </c:pt>
                <c:pt idx="284">
                  <c:v>39815</c:v>
                </c:pt>
                <c:pt idx="285">
                  <c:v>39818</c:v>
                </c:pt>
                <c:pt idx="286">
                  <c:v>39819</c:v>
                </c:pt>
                <c:pt idx="287">
                  <c:v>39820</c:v>
                </c:pt>
                <c:pt idx="288">
                  <c:v>39821</c:v>
                </c:pt>
                <c:pt idx="289">
                  <c:v>39822</c:v>
                </c:pt>
                <c:pt idx="290">
                  <c:v>39825</c:v>
                </c:pt>
                <c:pt idx="291">
                  <c:v>39826</c:v>
                </c:pt>
                <c:pt idx="292">
                  <c:v>39827</c:v>
                </c:pt>
                <c:pt idx="293">
                  <c:v>39828</c:v>
                </c:pt>
                <c:pt idx="294">
                  <c:v>39829</c:v>
                </c:pt>
                <c:pt idx="295">
                  <c:v>39832</c:v>
                </c:pt>
                <c:pt idx="296">
                  <c:v>39833</c:v>
                </c:pt>
                <c:pt idx="297">
                  <c:v>39834</c:v>
                </c:pt>
                <c:pt idx="298">
                  <c:v>39835</c:v>
                </c:pt>
                <c:pt idx="299">
                  <c:v>39836</c:v>
                </c:pt>
                <c:pt idx="300">
                  <c:v>39839</c:v>
                </c:pt>
                <c:pt idx="301">
                  <c:v>39840</c:v>
                </c:pt>
                <c:pt idx="302">
                  <c:v>39841</c:v>
                </c:pt>
                <c:pt idx="303">
                  <c:v>39842</c:v>
                </c:pt>
                <c:pt idx="304">
                  <c:v>39843</c:v>
                </c:pt>
                <c:pt idx="305">
                  <c:v>39846</c:v>
                </c:pt>
                <c:pt idx="306">
                  <c:v>39847</c:v>
                </c:pt>
                <c:pt idx="307">
                  <c:v>39848</c:v>
                </c:pt>
                <c:pt idx="308">
                  <c:v>39849</c:v>
                </c:pt>
                <c:pt idx="309">
                  <c:v>39850</c:v>
                </c:pt>
                <c:pt idx="310">
                  <c:v>39853</c:v>
                </c:pt>
                <c:pt idx="311">
                  <c:v>39854</c:v>
                </c:pt>
                <c:pt idx="312">
                  <c:v>39855</c:v>
                </c:pt>
                <c:pt idx="313">
                  <c:v>39856</c:v>
                </c:pt>
                <c:pt idx="314">
                  <c:v>39857</c:v>
                </c:pt>
                <c:pt idx="315">
                  <c:v>39860</c:v>
                </c:pt>
                <c:pt idx="316">
                  <c:v>39861</c:v>
                </c:pt>
                <c:pt idx="317">
                  <c:v>39862</c:v>
                </c:pt>
                <c:pt idx="318">
                  <c:v>39863</c:v>
                </c:pt>
                <c:pt idx="319">
                  <c:v>39864</c:v>
                </c:pt>
                <c:pt idx="320">
                  <c:v>39867</c:v>
                </c:pt>
                <c:pt idx="321">
                  <c:v>39868</c:v>
                </c:pt>
                <c:pt idx="322">
                  <c:v>39869</c:v>
                </c:pt>
                <c:pt idx="323">
                  <c:v>39870</c:v>
                </c:pt>
                <c:pt idx="324">
                  <c:v>39871</c:v>
                </c:pt>
                <c:pt idx="325">
                  <c:v>39874</c:v>
                </c:pt>
                <c:pt idx="326">
                  <c:v>39875</c:v>
                </c:pt>
                <c:pt idx="327">
                  <c:v>39876</c:v>
                </c:pt>
                <c:pt idx="328">
                  <c:v>39877</c:v>
                </c:pt>
                <c:pt idx="329">
                  <c:v>39878</c:v>
                </c:pt>
                <c:pt idx="330">
                  <c:v>39881</c:v>
                </c:pt>
                <c:pt idx="331">
                  <c:v>39882</c:v>
                </c:pt>
                <c:pt idx="332">
                  <c:v>39883</c:v>
                </c:pt>
                <c:pt idx="333">
                  <c:v>39884</c:v>
                </c:pt>
                <c:pt idx="334">
                  <c:v>39885</c:v>
                </c:pt>
                <c:pt idx="335">
                  <c:v>39888</c:v>
                </c:pt>
                <c:pt idx="336">
                  <c:v>39889</c:v>
                </c:pt>
                <c:pt idx="337">
                  <c:v>39890</c:v>
                </c:pt>
                <c:pt idx="338">
                  <c:v>39891</c:v>
                </c:pt>
                <c:pt idx="339">
                  <c:v>39892</c:v>
                </c:pt>
                <c:pt idx="340">
                  <c:v>39895</c:v>
                </c:pt>
                <c:pt idx="341">
                  <c:v>39896</c:v>
                </c:pt>
                <c:pt idx="342">
                  <c:v>39897</c:v>
                </c:pt>
                <c:pt idx="343">
                  <c:v>39898</c:v>
                </c:pt>
                <c:pt idx="344">
                  <c:v>39899</c:v>
                </c:pt>
                <c:pt idx="345">
                  <c:v>39902</c:v>
                </c:pt>
                <c:pt idx="346">
                  <c:v>39903</c:v>
                </c:pt>
                <c:pt idx="347">
                  <c:v>39904</c:v>
                </c:pt>
                <c:pt idx="348">
                  <c:v>39905</c:v>
                </c:pt>
                <c:pt idx="349">
                  <c:v>39906</c:v>
                </c:pt>
                <c:pt idx="350">
                  <c:v>39909</c:v>
                </c:pt>
                <c:pt idx="351">
                  <c:v>39910</c:v>
                </c:pt>
                <c:pt idx="352">
                  <c:v>39911</c:v>
                </c:pt>
                <c:pt idx="353">
                  <c:v>39912</c:v>
                </c:pt>
                <c:pt idx="354">
                  <c:v>39913</c:v>
                </c:pt>
                <c:pt idx="355">
                  <c:v>39916</c:v>
                </c:pt>
                <c:pt idx="356">
                  <c:v>39917</c:v>
                </c:pt>
                <c:pt idx="357">
                  <c:v>39918</c:v>
                </c:pt>
                <c:pt idx="358">
                  <c:v>39919</c:v>
                </c:pt>
                <c:pt idx="359">
                  <c:v>39920</c:v>
                </c:pt>
                <c:pt idx="360">
                  <c:v>39923</c:v>
                </c:pt>
                <c:pt idx="361">
                  <c:v>39924</c:v>
                </c:pt>
                <c:pt idx="362">
                  <c:v>39925</c:v>
                </c:pt>
                <c:pt idx="363">
                  <c:v>39926</c:v>
                </c:pt>
                <c:pt idx="364">
                  <c:v>39927</c:v>
                </c:pt>
                <c:pt idx="365">
                  <c:v>39930</c:v>
                </c:pt>
                <c:pt idx="366">
                  <c:v>39931</c:v>
                </c:pt>
                <c:pt idx="367">
                  <c:v>39932</c:v>
                </c:pt>
                <c:pt idx="368">
                  <c:v>39933</c:v>
                </c:pt>
                <c:pt idx="369">
                  <c:v>39934</c:v>
                </c:pt>
                <c:pt idx="370">
                  <c:v>39937</c:v>
                </c:pt>
                <c:pt idx="371">
                  <c:v>39938</c:v>
                </c:pt>
                <c:pt idx="372">
                  <c:v>39939</c:v>
                </c:pt>
                <c:pt idx="373">
                  <c:v>39940</c:v>
                </c:pt>
                <c:pt idx="374">
                  <c:v>39941</c:v>
                </c:pt>
                <c:pt idx="375">
                  <c:v>39944</c:v>
                </c:pt>
                <c:pt idx="376">
                  <c:v>39945</c:v>
                </c:pt>
                <c:pt idx="377">
                  <c:v>39946</c:v>
                </c:pt>
                <c:pt idx="378">
                  <c:v>39947</c:v>
                </c:pt>
                <c:pt idx="379">
                  <c:v>39948</c:v>
                </c:pt>
                <c:pt idx="380">
                  <c:v>39951</c:v>
                </c:pt>
                <c:pt idx="381">
                  <c:v>39952</c:v>
                </c:pt>
                <c:pt idx="382">
                  <c:v>39953</c:v>
                </c:pt>
                <c:pt idx="383">
                  <c:v>39954</c:v>
                </c:pt>
                <c:pt idx="384">
                  <c:v>39955</c:v>
                </c:pt>
                <c:pt idx="385">
                  <c:v>39958</c:v>
                </c:pt>
                <c:pt idx="386">
                  <c:v>39959</c:v>
                </c:pt>
                <c:pt idx="387">
                  <c:v>39960</c:v>
                </c:pt>
                <c:pt idx="388">
                  <c:v>39961</c:v>
                </c:pt>
                <c:pt idx="389">
                  <c:v>39962</c:v>
                </c:pt>
                <c:pt idx="390">
                  <c:v>39965</c:v>
                </c:pt>
                <c:pt idx="391">
                  <c:v>39966</c:v>
                </c:pt>
                <c:pt idx="392">
                  <c:v>39967</c:v>
                </c:pt>
                <c:pt idx="393">
                  <c:v>39968</c:v>
                </c:pt>
                <c:pt idx="394">
                  <c:v>39969</c:v>
                </c:pt>
                <c:pt idx="395">
                  <c:v>39972</c:v>
                </c:pt>
                <c:pt idx="396">
                  <c:v>39973</c:v>
                </c:pt>
                <c:pt idx="397">
                  <c:v>39974</c:v>
                </c:pt>
                <c:pt idx="398">
                  <c:v>39975</c:v>
                </c:pt>
                <c:pt idx="399">
                  <c:v>39976</c:v>
                </c:pt>
                <c:pt idx="400">
                  <c:v>39979</c:v>
                </c:pt>
                <c:pt idx="401">
                  <c:v>39980</c:v>
                </c:pt>
                <c:pt idx="402">
                  <c:v>39981</c:v>
                </c:pt>
                <c:pt idx="403">
                  <c:v>39982</c:v>
                </c:pt>
                <c:pt idx="404">
                  <c:v>39983</c:v>
                </c:pt>
                <c:pt idx="405">
                  <c:v>39986</c:v>
                </c:pt>
                <c:pt idx="406">
                  <c:v>39987</c:v>
                </c:pt>
                <c:pt idx="407">
                  <c:v>39988</c:v>
                </c:pt>
                <c:pt idx="408">
                  <c:v>39989</c:v>
                </c:pt>
                <c:pt idx="409">
                  <c:v>39990</c:v>
                </c:pt>
                <c:pt idx="410">
                  <c:v>39993</c:v>
                </c:pt>
                <c:pt idx="411">
                  <c:v>39994</c:v>
                </c:pt>
              </c:numCache>
            </c:numRef>
          </c:cat>
          <c:val>
            <c:numRef>
              <c:f>Russia_FIG_12!$D$4:$D$415</c:f>
              <c:numCache>
                <c:formatCode>General</c:formatCode>
                <c:ptCount val="412"/>
                <c:pt idx="246">
                  <c:v>20</c:v>
                </c:pt>
                <c:pt idx="247">
                  <c:v>45</c:v>
                </c:pt>
                <c:pt idx="294">
                  <c:v>20</c:v>
                </c:pt>
                <c:pt idx="295">
                  <c:v>45</c:v>
                </c:pt>
              </c:numCache>
            </c:numRef>
          </c:val>
        </c:ser>
        <c:ser>
          <c:idx val="1"/>
          <c:order val="3"/>
          <c:spPr>
            <a:ln w="63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Russia_FIG_12!$E$4:$E$415</c:f>
              <c:numCache>
                <c:formatCode>General</c:formatCode>
                <c:ptCount val="412"/>
                <c:pt idx="204">
                  <c:v>20</c:v>
                </c:pt>
                <c:pt idx="205">
                  <c:v>45</c:v>
                </c:pt>
              </c:numCache>
            </c:numRef>
          </c:val>
        </c:ser>
        <c:ser>
          <c:idx val="4"/>
          <c:order val="4"/>
          <c:spPr>
            <a:ln w="6350">
              <a:solidFill>
                <a:prstClr val="black"/>
              </a:solidFill>
            </a:ln>
          </c:spPr>
          <c:marker>
            <c:symbol val="none"/>
          </c:marker>
          <c:val>
            <c:numRef>
              <c:f>Russia_FIG_12!$F$4:$F$415</c:f>
              <c:numCache>
                <c:formatCode>General</c:formatCode>
                <c:ptCount val="412"/>
                <c:pt idx="139">
                  <c:v>20</c:v>
                </c:pt>
                <c:pt idx="140">
                  <c:v>45</c:v>
                </c:pt>
              </c:numCache>
            </c:numRef>
          </c:val>
        </c:ser>
        <c:marker val="1"/>
        <c:axId val="90242432"/>
        <c:axId val="90573440"/>
      </c:lineChart>
      <c:dateAx>
        <c:axId val="90238976"/>
        <c:scaling>
          <c:orientation val="minMax"/>
        </c:scaling>
        <c:axPos val="b"/>
        <c:numFmt formatCode="[$-409]mmm\-yy;@" sourceLinked="0"/>
        <c:maj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90240896"/>
        <c:crossesAt val="0"/>
        <c:lblOffset val="100"/>
        <c:baseTimeUnit val="months"/>
        <c:majorUnit val="3"/>
        <c:majorTimeUnit val="months"/>
        <c:minorUnit val="1"/>
      </c:dateAx>
      <c:valAx>
        <c:axId val="90240896"/>
        <c:scaling>
          <c:orientation val="minMax"/>
          <c:max val="800"/>
          <c:min val="0"/>
        </c:scaling>
        <c:axPos val="l"/>
        <c:numFmt formatCode="0" sourceLinked="0"/>
        <c:maj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90238976"/>
        <c:crosses val="autoZero"/>
        <c:crossBetween val="between"/>
        <c:majorUnit val="100"/>
      </c:valAx>
      <c:catAx>
        <c:axId val="90242432"/>
        <c:scaling>
          <c:orientation val="minMax"/>
        </c:scaling>
        <c:axPos val="b"/>
        <c:numFmt formatCode="m/d/yyyy" sourceLinked="1"/>
        <c:majorTickMark val="none"/>
        <c:tickLblPos val="none"/>
        <c:spPr>
          <a:ln>
            <a:noFill/>
          </a:ln>
        </c:spPr>
        <c:crossAx val="90573440"/>
        <c:crosses val="max"/>
        <c:lblAlgn val="ctr"/>
        <c:lblOffset val="100"/>
        <c:tickLblSkip val="34"/>
        <c:tickMarkSkip val="1"/>
      </c:catAx>
      <c:valAx>
        <c:axId val="90573440"/>
        <c:scaling>
          <c:orientation val="maxMin"/>
          <c:max val="45"/>
          <c:min val="20"/>
        </c:scaling>
        <c:axPos val="r"/>
        <c:numFmt formatCode="General" sourceLinked="1"/>
        <c:majorTickMark val="in"/>
        <c:tickLblPos val="high"/>
        <c:spPr>
          <a:noFill/>
          <a:ln w="12700">
            <a:solidFill>
              <a:srgbClr val="000000"/>
            </a:solidFill>
          </a:ln>
        </c:spPr>
        <c:crossAx val="90242432"/>
        <c:crosses val="max"/>
        <c:crossBetween val="between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133" r="0.75000000000000133" t="1" header="0.5" footer="0.5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702168184037649"/>
          <c:y val="0.15648884126170659"/>
          <c:w val="0.84042844230816038"/>
          <c:h val="0.72519219121278478"/>
        </c:manualLayout>
      </c:layout>
      <c:lineChart>
        <c:grouping val="standard"/>
        <c:ser>
          <c:idx val="3"/>
          <c:order val="0"/>
          <c:tx>
            <c:strRef>
              <c:f>Russia_FIG_12!$B$3</c:f>
              <c:strCache>
                <c:ptCount val="1"/>
                <c:pt idx="0">
                  <c:v>Exchange rate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Russia_FIG_12!$A$4:$A$415</c:f>
              <c:numCache>
                <c:formatCode>m/d/yyyy</c:formatCode>
                <c:ptCount val="412"/>
                <c:pt idx="0">
                  <c:v>39419</c:v>
                </c:pt>
                <c:pt idx="1">
                  <c:v>39420</c:v>
                </c:pt>
                <c:pt idx="2">
                  <c:v>39421</c:v>
                </c:pt>
                <c:pt idx="3">
                  <c:v>39422</c:v>
                </c:pt>
                <c:pt idx="4">
                  <c:v>39423</c:v>
                </c:pt>
                <c:pt idx="5">
                  <c:v>39426</c:v>
                </c:pt>
                <c:pt idx="6">
                  <c:v>39427</c:v>
                </c:pt>
                <c:pt idx="7">
                  <c:v>39428</c:v>
                </c:pt>
                <c:pt idx="8">
                  <c:v>39429</c:v>
                </c:pt>
                <c:pt idx="9">
                  <c:v>39430</c:v>
                </c:pt>
                <c:pt idx="10">
                  <c:v>39433</c:v>
                </c:pt>
                <c:pt idx="11">
                  <c:v>39434</c:v>
                </c:pt>
                <c:pt idx="12">
                  <c:v>39435</c:v>
                </c:pt>
                <c:pt idx="13">
                  <c:v>39436</c:v>
                </c:pt>
                <c:pt idx="14">
                  <c:v>39437</c:v>
                </c:pt>
                <c:pt idx="15">
                  <c:v>39440</c:v>
                </c:pt>
                <c:pt idx="16">
                  <c:v>39441</c:v>
                </c:pt>
                <c:pt idx="17">
                  <c:v>39442</c:v>
                </c:pt>
                <c:pt idx="18">
                  <c:v>39443</c:v>
                </c:pt>
                <c:pt idx="19">
                  <c:v>39444</c:v>
                </c:pt>
                <c:pt idx="20">
                  <c:v>39447</c:v>
                </c:pt>
                <c:pt idx="21">
                  <c:v>39448</c:v>
                </c:pt>
                <c:pt idx="22">
                  <c:v>39449</c:v>
                </c:pt>
                <c:pt idx="23">
                  <c:v>39450</c:v>
                </c:pt>
                <c:pt idx="24">
                  <c:v>39451</c:v>
                </c:pt>
                <c:pt idx="25">
                  <c:v>39454</c:v>
                </c:pt>
                <c:pt idx="26">
                  <c:v>39455</c:v>
                </c:pt>
                <c:pt idx="27">
                  <c:v>39456</c:v>
                </c:pt>
                <c:pt idx="28">
                  <c:v>39457</c:v>
                </c:pt>
                <c:pt idx="29">
                  <c:v>39458</c:v>
                </c:pt>
                <c:pt idx="30">
                  <c:v>39461</c:v>
                </c:pt>
                <c:pt idx="31">
                  <c:v>39462</c:v>
                </c:pt>
                <c:pt idx="32">
                  <c:v>39463</c:v>
                </c:pt>
                <c:pt idx="33">
                  <c:v>39464</c:v>
                </c:pt>
                <c:pt idx="34">
                  <c:v>39465</c:v>
                </c:pt>
                <c:pt idx="35">
                  <c:v>39468</c:v>
                </c:pt>
                <c:pt idx="36">
                  <c:v>39469</c:v>
                </c:pt>
                <c:pt idx="37">
                  <c:v>39470</c:v>
                </c:pt>
                <c:pt idx="38">
                  <c:v>39471</c:v>
                </c:pt>
                <c:pt idx="39">
                  <c:v>39472</c:v>
                </c:pt>
                <c:pt idx="40">
                  <c:v>39475</c:v>
                </c:pt>
                <c:pt idx="41">
                  <c:v>39476</c:v>
                </c:pt>
                <c:pt idx="42">
                  <c:v>39477</c:v>
                </c:pt>
                <c:pt idx="43">
                  <c:v>39478</c:v>
                </c:pt>
                <c:pt idx="44">
                  <c:v>39479</c:v>
                </c:pt>
                <c:pt idx="45">
                  <c:v>39482</c:v>
                </c:pt>
                <c:pt idx="46">
                  <c:v>39483</c:v>
                </c:pt>
                <c:pt idx="47">
                  <c:v>39484</c:v>
                </c:pt>
                <c:pt idx="48">
                  <c:v>39485</c:v>
                </c:pt>
                <c:pt idx="49">
                  <c:v>39486</c:v>
                </c:pt>
                <c:pt idx="50">
                  <c:v>39489</c:v>
                </c:pt>
                <c:pt idx="51">
                  <c:v>39490</c:v>
                </c:pt>
                <c:pt idx="52">
                  <c:v>39491</c:v>
                </c:pt>
                <c:pt idx="53">
                  <c:v>39492</c:v>
                </c:pt>
                <c:pt idx="54">
                  <c:v>39493</c:v>
                </c:pt>
                <c:pt idx="55">
                  <c:v>39496</c:v>
                </c:pt>
                <c:pt idx="56">
                  <c:v>39497</c:v>
                </c:pt>
                <c:pt idx="57">
                  <c:v>39498</c:v>
                </c:pt>
                <c:pt idx="58">
                  <c:v>39499</c:v>
                </c:pt>
                <c:pt idx="59">
                  <c:v>39500</c:v>
                </c:pt>
                <c:pt idx="60">
                  <c:v>39503</c:v>
                </c:pt>
                <c:pt idx="61">
                  <c:v>39504</c:v>
                </c:pt>
                <c:pt idx="62">
                  <c:v>39505</c:v>
                </c:pt>
                <c:pt idx="63">
                  <c:v>39506</c:v>
                </c:pt>
                <c:pt idx="64">
                  <c:v>39507</c:v>
                </c:pt>
                <c:pt idx="65">
                  <c:v>39510</c:v>
                </c:pt>
                <c:pt idx="66">
                  <c:v>39511</c:v>
                </c:pt>
                <c:pt idx="67">
                  <c:v>39512</c:v>
                </c:pt>
                <c:pt idx="68">
                  <c:v>39513</c:v>
                </c:pt>
                <c:pt idx="69">
                  <c:v>39514</c:v>
                </c:pt>
                <c:pt idx="70">
                  <c:v>39517</c:v>
                </c:pt>
                <c:pt idx="71">
                  <c:v>39518</c:v>
                </c:pt>
                <c:pt idx="72">
                  <c:v>39519</c:v>
                </c:pt>
                <c:pt idx="73">
                  <c:v>39520</c:v>
                </c:pt>
                <c:pt idx="74">
                  <c:v>39521</c:v>
                </c:pt>
                <c:pt idx="75">
                  <c:v>39524</c:v>
                </c:pt>
                <c:pt idx="76">
                  <c:v>39525</c:v>
                </c:pt>
                <c:pt idx="77">
                  <c:v>39526</c:v>
                </c:pt>
                <c:pt idx="78">
                  <c:v>39527</c:v>
                </c:pt>
                <c:pt idx="79">
                  <c:v>39528</c:v>
                </c:pt>
                <c:pt idx="80">
                  <c:v>39531</c:v>
                </c:pt>
                <c:pt idx="81">
                  <c:v>39532</c:v>
                </c:pt>
                <c:pt idx="82">
                  <c:v>39533</c:v>
                </c:pt>
                <c:pt idx="83">
                  <c:v>39534</c:v>
                </c:pt>
                <c:pt idx="84">
                  <c:v>39535</c:v>
                </c:pt>
                <c:pt idx="85">
                  <c:v>39538</c:v>
                </c:pt>
                <c:pt idx="86">
                  <c:v>39539</c:v>
                </c:pt>
                <c:pt idx="87">
                  <c:v>39540</c:v>
                </c:pt>
                <c:pt idx="88">
                  <c:v>39541</c:v>
                </c:pt>
                <c:pt idx="89">
                  <c:v>39542</c:v>
                </c:pt>
                <c:pt idx="90">
                  <c:v>39545</c:v>
                </c:pt>
                <c:pt idx="91">
                  <c:v>39546</c:v>
                </c:pt>
                <c:pt idx="92">
                  <c:v>39547</c:v>
                </c:pt>
                <c:pt idx="93">
                  <c:v>39548</c:v>
                </c:pt>
                <c:pt idx="94">
                  <c:v>39549</c:v>
                </c:pt>
                <c:pt idx="95">
                  <c:v>39552</c:v>
                </c:pt>
                <c:pt idx="96">
                  <c:v>39553</c:v>
                </c:pt>
                <c:pt idx="97">
                  <c:v>39554</c:v>
                </c:pt>
                <c:pt idx="98">
                  <c:v>39555</c:v>
                </c:pt>
                <c:pt idx="99">
                  <c:v>39556</c:v>
                </c:pt>
                <c:pt idx="100">
                  <c:v>39559</c:v>
                </c:pt>
                <c:pt idx="101">
                  <c:v>39560</c:v>
                </c:pt>
                <c:pt idx="102">
                  <c:v>39561</c:v>
                </c:pt>
                <c:pt idx="103">
                  <c:v>39562</c:v>
                </c:pt>
                <c:pt idx="104">
                  <c:v>39563</c:v>
                </c:pt>
                <c:pt idx="105">
                  <c:v>39566</c:v>
                </c:pt>
                <c:pt idx="106">
                  <c:v>39567</c:v>
                </c:pt>
                <c:pt idx="107">
                  <c:v>39568</c:v>
                </c:pt>
                <c:pt idx="108">
                  <c:v>39569</c:v>
                </c:pt>
                <c:pt idx="109">
                  <c:v>39570</c:v>
                </c:pt>
                <c:pt idx="110">
                  <c:v>39573</c:v>
                </c:pt>
                <c:pt idx="111">
                  <c:v>39574</c:v>
                </c:pt>
                <c:pt idx="112">
                  <c:v>39575</c:v>
                </c:pt>
                <c:pt idx="113">
                  <c:v>39576</c:v>
                </c:pt>
                <c:pt idx="114">
                  <c:v>39577</c:v>
                </c:pt>
                <c:pt idx="115">
                  <c:v>39580</c:v>
                </c:pt>
                <c:pt idx="116">
                  <c:v>39581</c:v>
                </c:pt>
                <c:pt idx="117">
                  <c:v>39582</c:v>
                </c:pt>
                <c:pt idx="118">
                  <c:v>39583</c:v>
                </c:pt>
                <c:pt idx="119">
                  <c:v>39584</c:v>
                </c:pt>
                <c:pt idx="120">
                  <c:v>39587</c:v>
                </c:pt>
                <c:pt idx="121">
                  <c:v>39588</c:v>
                </c:pt>
                <c:pt idx="122">
                  <c:v>39589</c:v>
                </c:pt>
                <c:pt idx="123">
                  <c:v>39590</c:v>
                </c:pt>
                <c:pt idx="124">
                  <c:v>39591</c:v>
                </c:pt>
                <c:pt idx="125">
                  <c:v>39594</c:v>
                </c:pt>
                <c:pt idx="126">
                  <c:v>39595</c:v>
                </c:pt>
                <c:pt idx="127">
                  <c:v>39596</c:v>
                </c:pt>
                <c:pt idx="128">
                  <c:v>39597</c:v>
                </c:pt>
                <c:pt idx="129">
                  <c:v>39598</c:v>
                </c:pt>
                <c:pt idx="130">
                  <c:v>39601</c:v>
                </c:pt>
                <c:pt idx="131">
                  <c:v>39602</c:v>
                </c:pt>
                <c:pt idx="132">
                  <c:v>39603</c:v>
                </c:pt>
                <c:pt idx="133">
                  <c:v>39604</c:v>
                </c:pt>
                <c:pt idx="134">
                  <c:v>39605</c:v>
                </c:pt>
                <c:pt idx="135">
                  <c:v>39608</c:v>
                </c:pt>
                <c:pt idx="136">
                  <c:v>39609</c:v>
                </c:pt>
                <c:pt idx="137">
                  <c:v>39610</c:v>
                </c:pt>
                <c:pt idx="138">
                  <c:v>39611</c:v>
                </c:pt>
                <c:pt idx="139">
                  <c:v>39612</c:v>
                </c:pt>
                <c:pt idx="140">
                  <c:v>39615</c:v>
                </c:pt>
                <c:pt idx="141">
                  <c:v>39616</c:v>
                </c:pt>
                <c:pt idx="142">
                  <c:v>39617</c:v>
                </c:pt>
                <c:pt idx="143">
                  <c:v>39618</c:v>
                </c:pt>
                <c:pt idx="144">
                  <c:v>39619</c:v>
                </c:pt>
                <c:pt idx="145">
                  <c:v>39622</c:v>
                </c:pt>
                <c:pt idx="146">
                  <c:v>39623</c:v>
                </c:pt>
                <c:pt idx="147">
                  <c:v>39624</c:v>
                </c:pt>
                <c:pt idx="148">
                  <c:v>39625</c:v>
                </c:pt>
                <c:pt idx="149">
                  <c:v>39626</c:v>
                </c:pt>
                <c:pt idx="150">
                  <c:v>39629</c:v>
                </c:pt>
                <c:pt idx="151">
                  <c:v>39630</c:v>
                </c:pt>
                <c:pt idx="152">
                  <c:v>39631</c:v>
                </c:pt>
                <c:pt idx="153">
                  <c:v>39632</c:v>
                </c:pt>
                <c:pt idx="154">
                  <c:v>39633</c:v>
                </c:pt>
                <c:pt idx="155">
                  <c:v>39636</c:v>
                </c:pt>
                <c:pt idx="156">
                  <c:v>39637</c:v>
                </c:pt>
                <c:pt idx="157">
                  <c:v>39638</c:v>
                </c:pt>
                <c:pt idx="158">
                  <c:v>39639</c:v>
                </c:pt>
                <c:pt idx="159">
                  <c:v>39640</c:v>
                </c:pt>
                <c:pt idx="160">
                  <c:v>39643</c:v>
                </c:pt>
                <c:pt idx="161">
                  <c:v>39644</c:v>
                </c:pt>
                <c:pt idx="162">
                  <c:v>39645</c:v>
                </c:pt>
                <c:pt idx="163">
                  <c:v>39646</c:v>
                </c:pt>
                <c:pt idx="164">
                  <c:v>39647</c:v>
                </c:pt>
                <c:pt idx="165">
                  <c:v>39650</c:v>
                </c:pt>
                <c:pt idx="166">
                  <c:v>39651</c:v>
                </c:pt>
                <c:pt idx="167">
                  <c:v>39652</c:v>
                </c:pt>
                <c:pt idx="168">
                  <c:v>39653</c:v>
                </c:pt>
                <c:pt idx="169">
                  <c:v>39654</c:v>
                </c:pt>
                <c:pt idx="170">
                  <c:v>39657</c:v>
                </c:pt>
                <c:pt idx="171">
                  <c:v>39658</c:v>
                </c:pt>
                <c:pt idx="172">
                  <c:v>39659</c:v>
                </c:pt>
                <c:pt idx="173">
                  <c:v>39660</c:v>
                </c:pt>
                <c:pt idx="174">
                  <c:v>39661</c:v>
                </c:pt>
                <c:pt idx="175">
                  <c:v>39664</c:v>
                </c:pt>
                <c:pt idx="176">
                  <c:v>39665</c:v>
                </c:pt>
                <c:pt idx="177">
                  <c:v>39666</c:v>
                </c:pt>
                <c:pt idx="178">
                  <c:v>39667</c:v>
                </c:pt>
                <c:pt idx="179">
                  <c:v>39668</c:v>
                </c:pt>
                <c:pt idx="180">
                  <c:v>39671</c:v>
                </c:pt>
                <c:pt idx="181">
                  <c:v>39672</c:v>
                </c:pt>
                <c:pt idx="182">
                  <c:v>39673</c:v>
                </c:pt>
                <c:pt idx="183">
                  <c:v>39674</c:v>
                </c:pt>
                <c:pt idx="184">
                  <c:v>39675</c:v>
                </c:pt>
                <c:pt idx="185">
                  <c:v>39678</c:v>
                </c:pt>
                <c:pt idx="186">
                  <c:v>39679</c:v>
                </c:pt>
                <c:pt idx="187">
                  <c:v>39680</c:v>
                </c:pt>
                <c:pt idx="188">
                  <c:v>39681</c:v>
                </c:pt>
                <c:pt idx="189">
                  <c:v>39682</c:v>
                </c:pt>
                <c:pt idx="190">
                  <c:v>39685</c:v>
                </c:pt>
                <c:pt idx="191">
                  <c:v>39686</c:v>
                </c:pt>
                <c:pt idx="192">
                  <c:v>39687</c:v>
                </c:pt>
                <c:pt idx="193">
                  <c:v>39688</c:v>
                </c:pt>
                <c:pt idx="194">
                  <c:v>39689</c:v>
                </c:pt>
                <c:pt idx="195">
                  <c:v>39692</c:v>
                </c:pt>
                <c:pt idx="196">
                  <c:v>39693</c:v>
                </c:pt>
                <c:pt idx="197">
                  <c:v>39694</c:v>
                </c:pt>
                <c:pt idx="198">
                  <c:v>39695</c:v>
                </c:pt>
                <c:pt idx="199">
                  <c:v>39696</c:v>
                </c:pt>
                <c:pt idx="200">
                  <c:v>39699</c:v>
                </c:pt>
                <c:pt idx="201">
                  <c:v>39700</c:v>
                </c:pt>
                <c:pt idx="202">
                  <c:v>39701</c:v>
                </c:pt>
                <c:pt idx="203">
                  <c:v>39702</c:v>
                </c:pt>
                <c:pt idx="204">
                  <c:v>39703</c:v>
                </c:pt>
                <c:pt idx="205">
                  <c:v>39706</c:v>
                </c:pt>
                <c:pt idx="206">
                  <c:v>39707</c:v>
                </c:pt>
                <c:pt idx="207">
                  <c:v>39708</c:v>
                </c:pt>
                <c:pt idx="208">
                  <c:v>39709</c:v>
                </c:pt>
                <c:pt idx="209">
                  <c:v>39710</c:v>
                </c:pt>
                <c:pt idx="210">
                  <c:v>39713</c:v>
                </c:pt>
                <c:pt idx="211">
                  <c:v>39714</c:v>
                </c:pt>
                <c:pt idx="212">
                  <c:v>39715</c:v>
                </c:pt>
                <c:pt idx="213">
                  <c:v>39716</c:v>
                </c:pt>
                <c:pt idx="214">
                  <c:v>39717</c:v>
                </c:pt>
                <c:pt idx="215">
                  <c:v>39720</c:v>
                </c:pt>
                <c:pt idx="216">
                  <c:v>39721</c:v>
                </c:pt>
                <c:pt idx="217">
                  <c:v>39722</c:v>
                </c:pt>
                <c:pt idx="218">
                  <c:v>39723</c:v>
                </c:pt>
                <c:pt idx="219">
                  <c:v>39724</c:v>
                </c:pt>
                <c:pt idx="220">
                  <c:v>39727</c:v>
                </c:pt>
                <c:pt idx="221">
                  <c:v>39728</c:v>
                </c:pt>
                <c:pt idx="222">
                  <c:v>39729</c:v>
                </c:pt>
                <c:pt idx="223">
                  <c:v>39730</c:v>
                </c:pt>
                <c:pt idx="224">
                  <c:v>39731</c:v>
                </c:pt>
                <c:pt idx="225">
                  <c:v>39734</c:v>
                </c:pt>
                <c:pt idx="226">
                  <c:v>39735</c:v>
                </c:pt>
                <c:pt idx="227">
                  <c:v>39736</c:v>
                </c:pt>
                <c:pt idx="228">
                  <c:v>39737</c:v>
                </c:pt>
                <c:pt idx="229">
                  <c:v>39738</c:v>
                </c:pt>
                <c:pt idx="230">
                  <c:v>39741</c:v>
                </c:pt>
                <c:pt idx="231">
                  <c:v>39742</c:v>
                </c:pt>
                <c:pt idx="232">
                  <c:v>39743</c:v>
                </c:pt>
                <c:pt idx="233">
                  <c:v>39744</c:v>
                </c:pt>
                <c:pt idx="234">
                  <c:v>39745</c:v>
                </c:pt>
                <c:pt idx="235">
                  <c:v>39748</c:v>
                </c:pt>
                <c:pt idx="236">
                  <c:v>39749</c:v>
                </c:pt>
                <c:pt idx="237">
                  <c:v>39750</c:v>
                </c:pt>
                <c:pt idx="238">
                  <c:v>39751</c:v>
                </c:pt>
                <c:pt idx="239">
                  <c:v>39752</c:v>
                </c:pt>
                <c:pt idx="240">
                  <c:v>39755</c:v>
                </c:pt>
                <c:pt idx="241">
                  <c:v>39756</c:v>
                </c:pt>
                <c:pt idx="242">
                  <c:v>39757</c:v>
                </c:pt>
                <c:pt idx="243">
                  <c:v>39758</c:v>
                </c:pt>
                <c:pt idx="244">
                  <c:v>39759</c:v>
                </c:pt>
                <c:pt idx="245">
                  <c:v>39762</c:v>
                </c:pt>
                <c:pt idx="246">
                  <c:v>39763</c:v>
                </c:pt>
                <c:pt idx="247">
                  <c:v>39764</c:v>
                </c:pt>
                <c:pt idx="248">
                  <c:v>39765</c:v>
                </c:pt>
                <c:pt idx="249">
                  <c:v>39766</c:v>
                </c:pt>
                <c:pt idx="250">
                  <c:v>39769</c:v>
                </c:pt>
                <c:pt idx="251">
                  <c:v>39770</c:v>
                </c:pt>
                <c:pt idx="252">
                  <c:v>39771</c:v>
                </c:pt>
                <c:pt idx="253">
                  <c:v>39772</c:v>
                </c:pt>
                <c:pt idx="254">
                  <c:v>39773</c:v>
                </c:pt>
                <c:pt idx="255">
                  <c:v>39776</c:v>
                </c:pt>
                <c:pt idx="256">
                  <c:v>39777</c:v>
                </c:pt>
                <c:pt idx="257">
                  <c:v>39778</c:v>
                </c:pt>
                <c:pt idx="258">
                  <c:v>39779</c:v>
                </c:pt>
                <c:pt idx="259">
                  <c:v>39780</c:v>
                </c:pt>
                <c:pt idx="260">
                  <c:v>39783</c:v>
                </c:pt>
                <c:pt idx="261">
                  <c:v>39784</c:v>
                </c:pt>
                <c:pt idx="262">
                  <c:v>39785</c:v>
                </c:pt>
                <c:pt idx="263">
                  <c:v>39786</c:v>
                </c:pt>
                <c:pt idx="264">
                  <c:v>39787</c:v>
                </c:pt>
                <c:pt idx="265">
                  <c:v>39790</c:v>
                </c:pt>
                <c:pt idx="266">
                  <c:v>39791</c:v>
                </c:pt>
                <c:pt idx="267">
                  <c:v>39792</c:v>
                </c:pt>
                <c:pt idx="268">
                  <c:v>39793</c:v>
                </c:pt>
                <c:pt idx="269">
                  <c:v>39794</c:v>
                </c:pt>
                <c:pt idx="270">
                  <c:v>39797</c:v>
                </c:pt>
                <c:pt idx="271">
                  <c:v>39798</c:v>
                </c:pt>
                <c:pt idx="272">
                  <c:v>39799</c:v>
                </c:pt>
                <c:pt idx="273">
                  <c:v>39800</c:v>
                </c:pt>
                <c:pt idx="274">
                  <c:v>39801</c:v>
                </c:pt>
                <c:pt idx="275">
                  <c:v>39804</c:v>
                </c:pt>
                <c:pt idx="276">
                  <c:v>39805</c:v>
                </c:pt>
                <c:pt idx="277">
                  <c:v>39806</c:v>
                </c:pt>
                <c:pt idx="278">
                  <c:v>39807</c:v>
                </c:pt>
                <c:pt idx="279">
                  <c:v>39808</c:v>
                </c:pt>
                <c:pt idx="280">
                  <c:v>39811</c:v>
                </c:pt>
                <c:pt idx="281">
                  <c:v>39812</c:v>
                </c:pt>
                <c:pt idx="282">
                  <c:v>39813</c:v>
                </c:pt>
                <c:pt idx="283">
                  <c:v>39814</c:v>
                </c:pt>
                <c:pt idx="284">
                  <c:v>39815</c:v>
                </c:pt>
                <c:pt idx="285">
                  <c:v>39818</c:v>
                </c:pt>
                <c:pt idx="286">
                  <c:v>39819</c:v>
                </c:pt>
                <c:pt idx="287">
                  <c:v>39820</c:v>
                </c:pt>
                <c:pt idx="288">
                  <c:v>39821</c:v>
                </c:pt>
                <c:pt idx="289">
                  <c:v>39822</c:v>
                </c:pt>
                <c:pt idx="290">
                  <c:v>39825</c:v>
                </c:pt>
                <c:pt idx="291">
                  <c:v>39826</c:v>
                </c:pt>
                <c:pt idx="292">
                  <c:v>39827</c:v>
                </c:pt>
                <c:pt idx="293">
                  <c:v>39828</c:v>
                </c:pt>
                <c:pt idx="294">
                  <c:v>39829</c:v>
                </c:pt>
                <c:pt idx="295">
                  <c:v>39832</c:v>
                </c:pt>
                <c:pt idx="296">
                  <c:v>39833</c:v>
                </c:pt>
                <c:pt idx="297">
                  <c:v>39834</c:v>
                </c:pt>
                <c:pt idx="298">
                  <c:v>39835</c:v>
                </c:pt>
                <c:pt idx="299">
                  <c:v>39836</c:v>
                </c:pt>
                <c:pt idx="300">
                  <c:v>39839</c:v>
                </c:pt>
                <c:pt idx="301">
                  <c:v>39840</c:v>
                </c:pt>
                <c:pt idx="302">
                  <c:v>39841</c:v>
                </c:pt>
                <c:pt idx="303">
                  <c:v>39842</c:v>
                </c:pt>
                <c:pt idx="304">
                  <c:v>39843</c:v>
                </c:pt>
                <c:pt idx="305">
                  <c:v>39846</c:v>
                </c:pt>
                <c:pt idx="306">
                  <c:v>39847</c:v>
                </c:pt>
                <c:pt idx="307">
                  <c:v>39848</c:v>
                </c:pt>
                <c:pt idx="308">
                  <c:v>39849</c:v>
                </c:pt>
                <c:pt idx="309">
                  <c:v>39850</c:v>
                </c:pt>
                <c:pt idx="310">
                  <c:v>39853</c:v>
                </c:pt>
                <c:pt idx="311">
                  <c:v>39854</c:v>
                </c:pt>
                <c:pt idx="312">
                  <c:v>39855</c:v>
                </c:pt>
                <c:pt idx="313">
                  <c:v>39856</c:v>
                </c:pt>
                <c:pt idx="314">
                  <c:v>39857</c:v>
                </c:pt>
                <c:pt idx="315">
                  <c:v>39860</c:v>
                </c:pt>
                <c:pt idx="316">
                  <c:v>39861</c:v>
                </c:pt>
                <c:pt idx="317">
                  <c:v>39862</c:v>
                </c:pt>
                <c:pt idx="318">
                  <c:v>39863</c:v>
                </c:pt>
                <c:pt idx="319">
                  <c:v>39864</c:v>
                </c:pt>
                <c:pt idx="320">
                  <c:v>39867</c:v>
                </c:pt>
                <c:pt idx="321">
                  <c:v>39868</c:v>
                </c:pt>
                <c:pt idx="322">
                  <c:v>39869</c:v>
                </c:pt>
                <c:pt idx="323">
                  <c:v>39870</c:v>
                </c:pt>
                <c:pt idx="324">
                  <c:v>39871</c:v>
                </c:pt>
                <c:pt idx="325">
                  <c:v>39874</c:v>
                </c:pt>
                <c:pt idx="326">
                  <c:v>39875</c:v>
                </c:pt>
                <c:pt idx="327">
                  <c:v>39876</c:v>
                </c:pt>
                <c:pt idx="328">
                  <c:v>39877</c:v>
                </c:pt>
                <c:pt idx="329">
                  <c:v>39878</c:v>
                </c:pt>
                <c:pt idx="330">
                  <c:v>39881</c:v>
                </c:pt>
                <c:pt idx="331">
                  <c:v>39882</c:v>
                </c:pt>
                <c:pt idx="332">
                  <c:v>39883</c:v>
                </c:pt>
                <c:pt idx="333">
                  <c:v>39884</c:v>
                </c:pt>
                <c:pt idx="334">
                  <c:v>39885</c:v>
                </c:pt>
                <c:pt idx="335">
                  <c:v>39888</c:v>
                </c:pt>
                <c:pt idx="336">
                  <c:v>39889</c:v>
                </c:pt>
                <c:pt idx="337">
                  <c:v>39890</c:v>
                </c:pt>
                <c:pt idx="338">
                  <c:v>39891</c:v>
                </c:pt>
                <c:pt idx="339">
                  <c:v>39892</c:v>
                </c:pt>
                <c:pt idx="340">
                  <c:v>39895</c:v>
                </c:pt>
                <c:pt idx="341">
                  <c:v>39896</c:v>
                </c:pt>
                <c:pt idx="342">
                  <c:v>39897</c:v>
                </c:pt>
                <c:pt idx="343">
                  <c:v>39898</c:v>
                </c:pt>
                <c:pt idx="344">
                  <c:v>39899</c:v>
                </c:pt>
                <c:pt idx="345">
                  <c:v>39902</c:v>
                </c:pt>
                <c:pt idx="346">
                  <c:v>39903</c:v>
                </c:pt>
                <c:pt idx="347">
                  <c:v>39904</c:v>
                </c:pt>
                <c:pt idx="348">
                  <c:v>39905</c:v>
                </c:pt>
                <c:pt idx="349">
                  <c:v>39906</c:v>
                </c:pt>
                <c:pt idx="350">
                  <c:v>39909</c:v>
                </c:pt>
                <c:pt idx="351">
                  <c:v>39910</c:v>
                </c:pt>
                <c:pt idx="352">
                  <c:v>39911</c:v>
                </c:pt>
                <c:pt idx="353">
                  <c:v>39912</c:v>
                </c:pt>
                <c:pt idx="354">
                  <c:v>39913</c:v>
                </c:pt>
                <c:pt idx="355">
                  <c:v>39916</c:v>
                </c:pt>
                <c:pt idx="356">
                  <c:v>39917</c:v>
                </c:pt>
                <c:pt idx="357">
                  <c:v>39918</c:v>
                </c:pt>
                <c:pt idx="358">
                  <c:v>39919</c:v>
                </c:pt>
                <c:pt idx="359">
                  <c:v>39920</c:v>
                </c:pt>
                <c:pt idx="360">
                  <c:v>39923</c:v>
                </c:pt>
                <c:pt idx="361">
                  <c:v>39924</c:v>
                </c:pt>
                <c:pt idx="362">
                  <c:v>39925</c:v>
                </c:pt>
                <c:pt idx="363">
                  <c:v>39926</c:v>
                </c:pt>
                <c:pt idx="364">
                  <c:v>39927</c:v>
                </c:pt>
                <c:pt idx="365">
                  <c:v>39930</c:v>
                </c:pt>
                <c:pt idx="366">
                  <c:v>39931</c:v>
                </c:pt>
                <c:pt idx="367">
                  <c:v>39932</c:v>
                </c:pt>
                <c:pt idx="368">
                  <c:v>39933</c:v>
                </c:pt>
                <c:pt idx="369">
                  <c:v>39934</c:v>
                </c:pt>
                <c:pt idx="370">
                  <c:v>39937</c:v>
                </c:pt>
                <c:pt idx="371">
                  <c:v>39938</c:v>
                </c:pt>
                <c:pt idx="372">
                  <c:v>39939</c:v>
                </c:pt>
                <c:pt idx="373">
                  <c:v>39940</c:v>
                </c:pt>
                <c:pt idx="374">
                  <c:v>39941</c:v>
                </c:pt>
                <c:pt idx="375">
                  <c:v>39944</c:v>
                </c:pt>
                <c:pt idx="376">
                  <c:v>39945</c:v>
                </c:pt>
                <c:pt idx="377">
                  <c:v>39946</c:v>
                </c:pt>
                <c:pt idx="378">
                  <c:v>39947</c:v>
                </c:pt>
                <c:pt idx="379">
                  <c:v>39948</c:v>
                </c:pt>
                <c:pt idx="380">
                  <c:v>39951</c:v>
                </c:pt>
                <c:pt idx="381">
                  <c:v>39952</c:v>
                </c:pt>
                <c:pt idx="382">
                  <c:v>39953</c:v>
                </c:pt>
                <c:pt idx="383">
                  <c:v>39954</c:v>
                </c:pt>
                <c:pt idx="384">
                  <c:v>39955</c:v>
                </c:pt>
                <c:pt idx="385">
                  <c:v>39958</c:v>
                </c:pt>
                <c:pt idx="386">
                  <c:v>39959</c:v>
                </c:pt>
                <c:pt idx="387">
                  <c:v>39960</c:v>
                </c:pt>
                <c:pt idx="388">
                  <c:v>39961</c:v>
                </c:pt>
                <c:pt idx="389">
                  <c:v>39962</c:v>
                </c:pt>
                <c:pt idx="390">
                  <c:v>39965</c:v>
                </c:pt>
                <c:pt idx="391">
                  <c:v>39966</c:v>
                </c:pt>
                <c:pt idx="392">
                  <c:v>39967</c:v>
                </c:pt>
                <c:pt idx="393">
                  <c:v>39968</c:v>
                </c:pt>
                <c:pt idx="394">
                  <c:v>39969</c:v>
                </c:pt>
                <c:pt idx="395">
                  <c:v>39972</c:v>
                </c:pt>
                <c:pt idx="396">
                  <c:v>39973</c:v>
                </c:pt>
                <c:pt idx="397">
                  <c:v>39974</c:v>
                </c:pt>
                <c:pt idx="398">
                  <c:v>39975</c:v>
                </c:pt>
                <c:pt idx="399">
                  <c:v>39976</c:v>
                </c:pt>
                <c:pt idx="400">
                  <c:v>39979</c:v>
                </c:pt>
                <c:pt idx="401">
                  <c:v>39980</c:v>
                </c:pt>
                <c:pt idx="402">
                  <c:v>39981</c:v>
                </c:pt>
                <c:pt idx="403">
                  <c:v>39982</c:v>
                </c:pt>
                <c:pt idx="404">
                  <c:v>39983</c:v>
                </c:pt>
                <c:pt idx="405">
                  <c:v>39986</c:v>
                </c:pt>
                <c:pt idx="406">
                  <c:v>39987</c:v>
                </c:pt>
                <c:pt idx="407">
                  <c:v>39988</c:v>
                </c:pt>
                <c:pt idx="408">
                  <c:v>39989</c:v>
                </c:pt>
                <c:pt idx="409">
                  <c:v>39990</c:v>
                </c:pt>
                <c:pt idx="410">
                  <c:v>39993</c:v>
                </c:pt>
                <c:pt idx="411">
                  <c:v>39994</c:v>
                </c:pt>
              </c:numCache>
            </c:numRef>
          </c:cat>
          <c:val>
            <c:numRef>
              <c:f>Russia_FIG_12!$B$4:$B$415</c:f>
              <c:numCache>
                <c:formatCode>General</c:formatCode>
                <c:ptCount val="412"/>
                <c:pt idx="0">
                  <c:v>24.47</c:v>
                </c:pt>
                <c:pt idx="1">
                  <c:v>24.39</c:v>
                </c:pt>
                <c:pt idx="2">
                  <c:v>24.53</c:v>
                </c:pt>
                <c:pt idx="3">
                  <c:v>24.5</c:v>
                </c:pt>
                <c:pt idx="4">
                  <c:v>24.48</c:v>
                </c:pt>
                <c:pt idx="5">
                  <c:v>24.43</c:v>
                </c:pt>
                <c:pt idx="6">
                  <c:v>24.47</c:v>
                </c:pt>
                <c:pt idx="7">
                  <c:v>24.44</c:v>
                </c:pt>
                <c:pt idx="8">
                  <c:v>24.5</c:v>
                </c:pt>
                <c:pt idx="9">
                  <c:v>24.68</c:v>
                </c:pt>
                <c:pt idx="10">
                  <c:v>24.71</c:v>
                </c:pt>
                <c:pt idx="11">
                  <c:v>24.7</c:v>
                </c:pt>
                <c:pt idx="12">
                  <c:v>24.73</c:v>
                </c:pt>
                <c:pt idx="13">
                  <c:v>24.78</c:v>
                </c:pt>
                <c:pt idx="14">
                  <c:v>24.73</c:v>
                </c:pt>
                <c:pt idx="15">
                  <c:v>24.72</c:v>
                </c:pt>
                <c:pt idx="16">
                  <c:v>24.72</c:v>
                </c:pt>
                <c:pt idx="17">
                  <c:v>24.64</c:v>
                </c:pt>
                <c:pt idx="18">
                  <c:v>24.61</c:v>
                </c:pt>
                <c:pt idx="19">
                  <c:v>24.49</c:v>
                </c:pt>
                <c:pt idx="20">
                  <c:v>24.6</c:v>
                </c:pt>
                <c:pt idx="21">
                  <c:v>24.64</c:v>
                </c:pt>
                <c:pt idx="22">
                  <c:v>24.49</c:v>
                </c:pt>
                <c:pt idx="23">
                  <c:v>24.46</c:v>
                </c:pt>
                <c:pt idx="24">
                  <c:v>24.46</c:v>
                </c:pt>
                <c:pt idx="25">
                  <c:v>24.5</c:v>
                </c:pt>
                <c:pt idx="26">
                  <c:v>24.49</c:v>
                </c:pt>
                <c:pt idx="27">
                  <c:v>24.48</c:v>
                </c:pt>
                <c:pt idx="28">
                  <c:v>24.36</c:v>
                </c:pt>
                <c:pt idx="29">
                  <c:v>24.38</c:v>
                </c:pt>
                <c:pt idx="30">
                  <c:v>24.29</c:v>
                </c:pt>
                <c:pt idx="31">
                  <c:v>24.35</c:v>
                </c:pt>
                <c:pt idx="32">
                  <c:v>24.49</c:v>
                </c:pt>
                <c:pt idx="33">
                  <c:v>24.5</c:v>
                </c:pt>
                <c:pt idx="34">
                  <c:v>24.52</c:v>
                </c:pt>
                <c:pt idx="35">
                  <c:v>24.74</c:v>
                </c:pt>
                <c:pt idx="36">
                  <c:v>24.67</c:v>
                </c:pt>
                <c:pt idx="37">
                  <c:v>24.67</c:v>
                </c:pt>
                <c:pt idx="38">
                  <c:v>24.47</c:v>
                </c:pt>
                <c:pt idx="39">
                  <c:v>24.54</c:v>
                </c:pt>
                <c:pt idx="40">
                  <c:v>24.48</c:v>
                </c:pt>
                <c:pt idx="41">
                  <c:v>24.48</c:v>
                </c:pt>
                <c:pt idx="42">
                  <c:v>24.41</c:v>
                </c:pt>
                <c:pt idx="43">
                  <c:v>24.44</c:v>
                </c:pt>
                <c:pt idx="44">
                  <c:v>24.49</c:v>
                </c:pt>
                <c:pt idx="45">
                  <c:v>24.49</c:v>
                </c:pt>
                <c:pt idx="46">
                  <c:v>24.63</c:v>
                </c:pt>
                <c:pt idx="47">
                  <c:v>24.64</c:v>
                </c:pt>
                <c:pt idx="48">
                  <c:v>24.79</c:v>
                </c:pt>
                <c:pt idx="49">
                  <c:v>24.74</c:v>
                </c:pt>
                <c:pt idx="50">
                  <c:v>24.69</c:v>
                </c:pt>
                <c:pt idx="51">
                  <c:v>24.63</c:v>
                </c:pt>
                <c:pt idx="52">
                  <c:v>24.66</c:v>
                </c:pt>
                <c:pt idx="53">
                  <c:v>24.61</c:v>
                </c:pt>
                <c:pt idx="54">
                  <c:v>24.59</c:v>
                </c:pt>
                <c:pt idx="55">
                  <c:v>24.58</c:v>
                </c:pt>
                <c:pt idx="56">
                  <c:v>24.55</c:v>
                </c:pt>
                <c:pt idx="57">
                  <c:v>24.55</c:v>
                </c:pt>
                <c:pt idx="58">
                  <c:v>24.47</c:v>
                </c:pt>
                <c:pt idx="59">
                  <c:v>24.44</c:v>
                </c:pt>
                <c:pt idx="60">
                  <c:v>24.44</c:v>
                </c:pt>
                <c:pt idx="61">
                  <c:v>24.26</c:v>
                </c:pt>
                <c:pt idx="62">
                  <c:v>24.09</c:v>
                </c:pt>
                <c:pt idx="63">
                  <c:v>24</c:v>
                </c:pt>
                <c:pt idx="64">
                  <c:v>24.01</c:v>
                </c:pt>
                <c:pt idx="65">
                  <c:v>24.02</c:v>
                </c:pt>
                <c:pt idx="66">
                  <c:v>24</c:v>
                </c:pt>
                <c:pt idx="67">
                  <c:v>23.95</c:v>
                </c:pt>
                <c:pt idx="68">
                  <c:v>23.83</c:v>
                </c:pt>
                <c:pt idx="69">
                  <c:v>23.85</c:v>
                </c:pt>
                <c:pt idx="70">
                  <c:v>23.87</c:v>
                </c:pt>
                <c:pt idx="71">
                  <c:v>23.88</c:v>
                </c:pt>
                <c:pt idx="72">
                  <c:v>23.69</c:v>
                </c:pt>
                <c:pt idx="73">
                  <c:v>23.62</c:v>
                </c:pt>
                <c:pt idx="74">
                  <c:v>23.6</c:v>
                </c:pt>
                <c:pt idx="75">
                  <c:v>23.54</c:v>
                </c:pt>
                <c:pt idx="76">
                  <c:v>23.63</c:v>
                </c:pt>
                <c:pt idx="77">
                  <c:v>23.64</c:v>
                </c:pt>
                <c:pt idx="78">
                  <c:v>23.81</c:v>
                </c:pt>
                <c:pt idx="79">
                  <c:v>23.79</c:v>
                </c:pt>
                <c:pt idx="80">
                  <c:v>23.8</c:v>
                </c:pt>
                <c:pt idx="81">
                  <c:v>23.62</c:v>
                </c:pt>
                <c:pt idx="82">
                  <c:v>23.45</c:v>
                </c:pt>
                <c:pt idx="83">
                  <c:v>23.5</c:v>
                </c:pt>
                <c:pt idx="84">
                  <c:v>23.49</c:v>
                </c:pt>
                <c:pt idx="85">
                  <c:v>23.49</c:v>
                </c:pt>
                <c:pt idx="86">
                  <c:v>23.64</c:v>
                </c:pt>
                <c:pt idx="87">
                  <c:v>23.56</c:v>
                </c:pt>
                <c:pt idx="88">
                  <c:v>23.58</c:v>
                </c:pt>
                <c:pt idx="89">
                  <c:v>23.54</c:v>
                </c:pt>
                <c:pt idx="90">
                  <c:v>23.55</c:v>
                </c:pt>
                <c:pt idx="91">
                  <c:v>23.55</c:v>
                </c:pt>
                <c:pt idx="92">
                  <c:v>23.46</c:v>
                </c:pt>
                <c:pt idx="93">
                  <c:v>23.53</c:v>
                </c:pt>
                <c:pt idx="94">
                  <c:v>23.47</c:v>
                </c:pt>
                <c:pt idx="95">
                  <c:v>23.45</c:v>
                </c:pt>
                <c:pt idx="96">
                  <c:v>23.49</c:v>
                </c:pt>
                <c:pt idx="97">
                  <c:v>23.36</c:v>
                </c:pt>
                <c:pt idx="98">
                  <c:v>23.39</c:v>
                </c:pt>
                <c:pt idx="99">
                  <c:v>23.46</c:v>
                </c:pt>
                <c:pt idx="100">
                  <c:v>23.39</c:v>
                </c:pt>
                <c:pt idx="101">
                  <c:v>23.32</c:v>
                </c:pt>
                <c:pt idx="102">
                  <c:v>23.41</c:v>
                </c:pt>
                <c:pt idx="103">
                  <c:v>23.57</c:v>
                </c:pt>
                <c:pt idx="104">
                  <c:v>23.62</c:v>
                </c:pt>
                <c:pt idx="105">
                  <c:v>23.59</c:v>
                </c:pt>
                <c:pt idx="106">
                  <c:v>23.67</c:v>
                </c:pt>
                <c:pt idx="107">
                  <c:v>23.64</c:v>
                </c:pt>
                <c:pt idx="108">
                  <c:v>23.78</c:v>
                </c:pt>
                <c:pt idx="109">
                  <c:v>23.8</c:v>
                </c:pt>
                <c:pt idx="110">
                  <c:v>23.76</c:v>
                </c:pt>
                <c:pt idx="111">
                  <c:v>23.71</c:v>
                </c:pt>
                <c:pt idx="112">
                  <c:v>23.82</c:v>
                </c:pt>
                <c:pt idx="113">
                  <c:v>23.83</c:v>
                </c:pt>
                <c:pt idx="114">
                  <c:v>23.74</c:v>
                </c:pt>
                <c:pt idx="115">
                  <c:v>23.69</c:v>
                </c:pt>
                <c:pt idx="116">
                  <c:v>23.81</c:v>
                </c:pt>
                <c:pt idx="117">
                  <c:v>23.88</c:v>
                </c:pt>
                <c:pt idx="118">
                  <c:v>23.89</c:v>
                </c:pt>
                <c:pt idx="119">
                  <c:v>23.73</c:v>
                </c:pt>
                <c:pt idx="120">
                  <c:v>23.79</c:v>
                </c:pt>
                <c:pt idx="121">
                  <c:v>23.71</c:v>
                </c:pt>
                <c:pt idx="122">
                  <c:v>23.56</c:v>
                </c:pt>
                <c:pt idx="123">
                  <c:v>23.61</c:v>
                </c:pt>
                <c:pt idx="124">
                  <c:v>23.55</c:v>
                </c:pt>
                <c:pt idx="125">
                  <c:v>23.51</c:v>
                </c:pt>
                <c:pt idx="126">
                  <c:v>23.62</c:v>
                </c:pt>
                <c:pt idx="127">
                  <c:v>23.62</c:v>
                </c:pt>
                <c:pt idx="128">
                  <c:v>23.71</c:v>
                </c:pt>
                <c:pt idx="129">
                  <c:v>23.68</c:v>
                </c:pt>
                <c:pt idx="130">
                  <c:v>23.71</c:v>
                </c:pt>
                <c:pt idx="131">
                  <c:v>23.79</c:v>
                </c:pt>
                <c:pt idx="132">
                  <c:v>23.8</c:v>
                </c:pt>
                <c:pt idx="133">
                  <c:v>23.68</c:v>
                </c:pt>
                <c:pt idx="134">
                  <c:v>23.54</c:v>
                </c:pt>
                <c:pt idx="135">
                  <c:v>23.65</c:v>
                </c:pt>
                <c:pt idx="136">
                  <c:v>23.7</c:v>
                </c:pt>
                <c:pt idx="137">
                  <c:v>23.64</c:v>
                </c:pt>
                <c:pt idx="138">
                  <c:v>23.75</c:v>
                </c:pt>
                <c:pt idx="139">
                  <c:v>23.78</c:v>
                </c:pt>
                <c:pt idx="140">
                  <c:v>23.68</c:v>
                </c:pt>
                <c:pt idx="141">
                  <c:v>23.65</c:v>
                </c:pt>
                <c:pt idx="142">
                  <c:v>23.63</c:v>
                </c:pt>
                <c:pt idx="143">
                  <c:v>23.65</c:v>
                </c:pt>
                <c:pt idx="144">
                  <c:v>23.57</c:v>
                </c:pt>
                <c:pt idx="145">
                  <c:v>23.64</c:v>
                </c:pt>
                <c:pt idx="146">
                  <c:v>23.57</c:v>
                </c:pt>
                <c:pt idx="147">
                  <c:v>23.52</c:v>
                </c:pt>
                <c:pt idx="148">
                  <c:v>23.44</c:v>
                </c:pt>
                <c:pt idx="149">
                  <c:v>23.41</c:v>
                </c:pt>
                <c:pt idx="150">
                  <c:v>23.44</c:v>
                </c:pt>
                <c:pt idx="151">
                  <c:v>23.43</c:v>
                </c:pt>
                <c:pt idx="152">
                  <c:v>23.37</c:v>
                </c:pt>
                <c:pt idx="153">
                  <c:v>23.52</c:v>
                </c:pt>
                <c:pt idx="154">
                  <c:v>23.49</c:v>
                </c:pt>
                <c:pt idx="155">
                  <c:v>23.47</c:v>
                </c:pt>
                <c:pt idx="156">
                  <c:v>23.52</c:v>
                </c:pt>
                <c:pt idx="157">
                  <c:v>23.42</c:v>
                </c:pt>
                <c:pt idx="158">
                  <c:v>23.36</c:v>
                </c:pt>
                <c:pt idx="159">
                  <c:v>23.25</c:v>
                </c:pt>
                <c:pt idx="160">
                  <c:v>23.16</c:v>
                </c:pt>
                <c:pt idx="161">
                  <c:v>23.17</c:v>
                </c:pt>
                <c:pt idx="162">
                  <c:v>23.26</c:v>
                </c:pt>
                <c:pt idx="163">
                  <c:v>23.22</c:v>
                </c:pt>
                <c:pt idx="164">
                  <c:v>23.22</c:v>
                </c:pt>
                <c:pt idx="165">
                  <c:v>23.18</c:v>
                </c:pt>
                <c:pt idx="166">
                  <c:v>23.3</c:v>
                </c:pt>
                <c:pt idx="167">
                  <c:v>23.36</c:v>
                </c:pt>
                <c:pt idx="168">
                  <c:v>23.38</c:v>
                </c:pt>
                <c:pt idx="169">
                  <c:v>23.38</c:v>
                </c:pt>
                <c:pt idx="170">
                  <c:v>23.34</c:v>
                </c:pt>
                <c:pt idx="171">
                  <c:v>23.45</c:v>
                </c:pt>
                <c:pt idx="172">
                  <c:v>23.44</c:v>
                </c:pt>
                <c:pt idx="173">
                  <c:v>23.43</c:v>
                </c:pt>
                <c:pt idx="174">
                  <c:v>23.48</c:v>
                </c:pt>
                <c:pt idx="175">
                  <c:v>23.41</c:v>
                </c:pt>
                <c:pt idx="176">
                  <c:v>23.56</c:v>
                </c:pt>
                <c:pt idx="177">
                  <c:v>23.65</c:v>
                </c:pt>
                <c:pt idx="178">
                  <c:v>23.68</c:v>
                </c:pt>
                <c:pt idx="179">
                  <c:v>24.24</c:v>
                </c:pt>
                <c:pt idx="180">
                  <c:v>24.42</c:v>
                </c:pt>
                <c:pt idx="181">
                  <c:v>24.25</c:v>
                </c:pt>
                <c:pt idx="182">
                  <c:v>24.22</c:v>
                </c:pt>
                <c:pt idx="183">
                  <c:v>24.38</c:v>
                </c:pt>
                <c:pt idx="184">
                  <c:v>24.61</c:v>
                </c:pt>
                <c:pt idx="185">
                  <c:v>24.55</c:v>
                </c:pt>
                <c:pt idx="186">
                  <c:v>24.47</c:v>
                </c:pt>
                <c:pt idx="187">
                  <c:v>24.39</c:v>
                </c:pt>
                <c:pt idx="188">
                  <c:v>24.29</c:v>
                </c:pt>
                <c:pt idx="189">
                  <c:v>24.38</c:v>
                </c:pt>
                <c:pt idx="190">
                  <c:v>24.44</c:v>
                </c:pt>
                <c:pt idx="191">
                  <c:v>24.66</c:v>
                </c:pt>
                <c:pt idx="192">
                  <c:v>24.61</c:v>
                </c:pt>
                <c:pt idx="193">
                  <c:v>24.64</c:v>
                </c:pt>
                <c:pt idx="194">
                  <c:v>24.65</c:v>
                </c:pt>
                <c:pt idx="195">
                  <c:v>24.67</c:v>
                </c:pt>
                <c:pt idx="196">
                  <c:v>24.79</c:v>
                </c:pt>
                <c:pt idx="197">
                  <c:v>25.13</c:v>
                </c:pt>
                <c:pt idx="198">
                  <c:v>25.45</c:v>
                </c:pt>
                <c:pt idx="199">
                  <c:v>25.48</c:v>
                </c:pt>
                <c:pt idx="200">
                  <c:v>25.54</c:v>
                </c:pt>
                <c:pt idx="201">
                  <c:v>25.58</c:v>
                </c:pt>
                <c:pt idx="202">
                  <c:v>25.74</c:v>
                </c:pt>
                <c:pt idx="203">
                  <c:v>25.74</c:v>
                </c:pt>
                <c:pt idx="204">
                  <c:v>25.53</c:v>
                </c:pt>
                <c:pt idx="205">
                  <c:v>25.51</c:v>
                </c:pt>
                <c:pt idx="206">
                  <c:v>25.62</c:v>
                </c:pt>
                <c:pt idx="207">
                  <c:v>25.44</c:v>
                </c:pt>
                <c:pt idx="208">
                  <c:v>25.41</c:v>
                </c:pt>
                <c:pt idx="209">
                  <c:v>25.28</c:v>
                </c:pt>
                <c:pt idx="210">
                  <c:v>25.03</c:v>
                </c:pt>
                <c:pt idx="211">
                  <c:v>25.1</c:v>
                </c:pt>
                <c:pt idx="212">
                  <c:v>25.03</c:v>
                </c:pt>
                <c:pt idx="213">
                  <c:v>25.04</c:v>
                </c:pt>
                <c:pt idx="214">
                  <c:v>25.04</c:v>
                </c:pt>
                <c:pt idx="215">
                  <c:v>25.31</c:v>
                </c:pt>
                <c:pt idx="216">
                  <c:v>25.64</c:v>
                </c:pt>
                <c:pt idx="217">
                  <c:v>25.73</c:v>
                </c:pt>
                <c:pt idx="218">
                  <c:v>25.92</c:v>
                </c:pt>
                <c:pt idx="219">
                  <c:v>25.98</c:v>
                </c:pt>
                <c:pt idx="220">
                  <c:v>26.26</c:v>
                </c:pt>
                <c:pt idx="221">
                  <c:v>26.17</c:v>
                </c:pt>
                <c:pt idx="222">
                  <c:v>26.11</c:v>
                </c:pt>
                <c:pt idx="223">
                  <c:v>26.14</c:v>
                </c:pt>
                <c:pt idx="224">
                  <c:v>26.21</c:v>
                </c:pt>
                <c:pt idx="225">
                  <c:v>26.19</c:v>
                </c:pt>
                <c:pt idx="226">
                  <c:v>26.14</c:v>
                </c:pt>
                <c:pt idx="227">
                  <c:v>26.25</c:v>
                </c:pt>
                <c:pt idx="228">
                  <c:v>26.3</c:v>
                </c:pt>
                <c:pt idx="229">
                  <c:v>26.36</c:v>
                </c:pt>
                <c:pt idx="230">
                  <c:v>26.36</c:v>
                </c:pt>
                <c:pt idx="231">
                  <c:v>26.71</c:v>
                </c:pt>
                <c:pt idx="232">
                  <c:v>26.93</c:v>
                </c:pt>
                <c:pt idx="233">
                  <c:v>26.85</c:v>
                </c:pt>
                <c:pt idx="234">
                  <c:v>27.2</c:v>
                </c:pt>
                <c:pt idx="235">
                  <c:v>27.34</c:v>
                </c:pt>
                <c:pt idx="236">
                  <c:v>27.14</c:v>
                </c:pt>
                <c:pt idx="237">
                  <c:v>26.82</c:v>
                </c:pt>
                <c:pt idx="238">
                  <c:v>26.83</c:v>
                </c:pt>
                <c:pt idx="239">
                  <c:v>27.07</c:v>
                </c:pt>
                <c:pt idx="240">
                  <c:v>27.16</c:v>
                </c:pt>
                <c:pt idx="241">
                  <c:v>26.81</c:v>
                </c:pt>
                <c:pt idx="242">
                  <c:v>26.82</c:v>
                </c:pt>
                <c:pt idx="243">
                  <c:v>27.04</c:v>
                </c:pt>
                <c:pt idx="244">
                  <c:v>27.03</c:v>
                </c:pt>
                <c:pt idx="245">
                  <c:v>27.05</c:v>
                </c:pt>
                <c:pt idx="246">
                  <c:v>27.57</c:v>
                </c:pt>
                <c:pt idx="247">
                  <c:v>27.57</c:v>
                </c:pt>
                <c:pt idx="248">
                  <c:v>27.29</c:v>
                </c:pt>
                <c:pt idx="249">
                  <c:v>27.37</c:v>
                </c:pt>
                <c:pt idx="250">
                  <c:v>27.43</c:v>
                </c:pt>
                <c:pt idx="251">
                  <c:v>27.47</c:v>
                </c:pt>
                <c:pt idx="252">
                  <c:v>27.62</c:v>
                </c:pt>
                <c:pt idx="253">
                  <c:v>27.64</c:v>
                </c:pt>
                <c:pt idx="254">
                  <c:v>27.51</c:v>
                </c:pt>
                <c:pt idx="255">
                  <c:v>27.31</c:v>
                </c:pt>
                <c:pt idx="256">
                  <c:v>27.24</c:v>
                </c:pt>
                <c:pt idx="257">
                  <c:v>27.44</c:v>
                </c:pt>
                <c:pt idx="258">
                  <c:v>27.43</c:v>
                </c:pt>
                <c:pt idx="259">
                  <c:v>27.92</c:v>
                </c:pt>
                <c:pt idx="260">
                  <c:v>28.02</c:v>
                </c:pt>
                <c:pt idx="261">
                  <c:v>27.9</c:v>
                </c:pt>
                <c:pt idx="262">
                  <c:v>27.9</c:v>
                </c:pt>
                <c:pt idx="263">
                  <c:v>27.8</c:v>
                </c:pt>
                <c:pt idx="264">
                  <c:v>28.17</c:v>
                </c:pt>
                <c:pt idx="265">
                  <c:v>27.89</c:v>
                </c:pt>
                <c:pt idx="266">
                  <c:v>27.93</c:v>
                </c:pt>
                <c:pt idx="267">
                  <c:v>27.83</c:v>
                </c:pt>
                <c:pt idx="268">
                  <c:v>27.69</c:v>
                </c:pt>
                <c:pt idx="269">
                  <c:v>27.69</c:v>
                </c:pt>
                <c:pt idx="270">
                  <c:v>27.62</c:v>
                </c:pt>
                <c:pt idx="271">
                  <c:v>27.32</c:v>
                </c:pt>
                <c:pt idx="272">
                  <c:v>27.25</c:v>
                </c:pt>
                <c:pt idx="273">
                  <c:v>27.5</c:v>
                </c:pt>
                <c:pt idx="274">
                  <c:v>28.17</c:v>
                </c:pt>
                <c:pt idx="275">
                  <c:v>28.48</c:v>
                </c:pt>
                <c:pt idx="276">
                  <c:v>28.43</c:v>
                </c:pt>
                <c:pt idx="277">
                  <c:v>28.68</c:v>
                </c:pt>
                <c:pt idx="278">
                  <c:v>28.7</c:v>
                </c:pt>
                <c:pt idx="279">
                  <c:v>28.99</c:v>
                </c:pt>
                <c:pt idx="280">
                  <c:v>29.58</c:v>
                </c:pt>
                <c:pt idx="281">
                  <c:v>29.41</c:v>
                </c:pt>
                <c:pt idx="282">
                  <c:v>29.4</c:v>
                </c:pt>
                <c:pt idx="283">
                  <c:v>29.15</c:v>
                </c:pt>
                <c:pt idx="284">
                  <c:v>29.4</c:v>
                </c:pt>
                <c:pt idx="285">
                  <c:v>29.19</c:v>
                </c:pt>
                <c:pt idx="286">
                  <c:v>29.16</c:v>
                </c:pt>
                <c:pt idx="287">
                  <c:v>30.49</c:v>
                </c:pt>
                <c:pt idx="288">
                  <c:v>30.44</c:v>
                </c:pt>
                <c:pt idx="289">
                  <c:v>30.89</c:v>
                </c:pt>
                <c:pt idx="290">
                  <c:v>31.12</c:v>
                </c:pt>
                <c:pt idx="291">
                  <c:v>31.31</c:v>
                </c:pt>
                <c:pt idx="292">
                  <c:v>31.74</c:v>
                </c:pt>
                <c:pt idx="293">
                  <c:v>32.369999999999997</c:v>
                </c:pt>
                <c:pt idx="294">
                  <c:v>32.53</c:v>
                </c:pt>
                <c:pt idx="295">
                  <c:v>33.39</c:v>
                </c:pt>
                <c:pt idx="296">
                  <c:v>33</c:v>
                </c:pt>
                <c:pt idx="297">
                  <c:v>32.65</c:v>
                </c:pt>
                <c:pt idx="298">
                  <c:v>32.630000000000003</c:v>
                </c:pt>
                <c:pt idx="299">
                  <c:v>32.86</c:v>
                </c:pt>
                <c:pt idx="300">
                  <c:v>32.79</c:v>
                </c:pt>
                <c:pt idx="301">
                  <c:v>33.06</c:v>
                </c:pt>
                <c:pt idx="302">
                  <c:v>33.92</c:v>
                </c:pt>
                <c:pt idx="303">
                  <c:v>35.090000000000003</c:v>
                </c:pt>
                <c:pt idx="304">
                  <c:v>35.74</c:v>
                </c:pt>
                <c:pt idx="305">
                  <c:v>36.130000000000003</c:v>
                </c:pt>
                <c:pt idx="306">
                  <c:v>35.97</c:v>
                </c:pt>
                <c:pt idx="307">
                  <c:v>36.270000000000003</c:v>
                </c:pt>
                <c:pt idx="308">
                  <c:v>36.369999999999997</c:v>
                </c:pt>
                <c:pt idx="309">
                  <c:v>36.17</c:v>
                </c:pt>
                <c:pt idx="310">
                  <c:v>35.880000000000003</c:v>
                </c:pt>
                <c:pt idx="311">
                  <c:v>35.840000000000003</c:v>
                </c:pt>
                <c:pt idx="312">
                  <c:v>35.1</c:v>
                </c:pt>
                <c:pt idx="313">
                  <c:v>34.65</c:v>
                </c:pt>
                <c:pt idx="314">
                  <c:v>34.630000000000003</c:v>
                </c:pt>
                <c:pt idx="315">
                  <c:v>35.159999999999997</c:v>
                </c:pt>
                <c:pt idx="316">
                  <c:v>36.35</c:v>
                </c:pt>
                <c:pt idx="317">
                  <c:v>36.340000000000003</c:v>
                </c:pt>
                <c:pt idx="318">
                  <c:v>35.89</c:v>
                </c:pt>
                <c:pt idx="319">
                  <c:v>35.94</c:v>
                </c:pt>
                <c:pt idx="320">
                  <c:v>36.07</c:v>
                </c:pt>
                <c:pt idx="321">
                  <c:v>35.840000000000003</c:v>
                </c:pt>
                <c:pt idx="322">
                  <c:v>35.83</c:v>
                </c:pt>
                <c:pt idx="323">
                  <c:v>35.67</c:v>
                </c:pt>
                <c:pt idx="324">
                  <c:v>35.909999999999997</c:v>
                </c:pt>
                <c:pt idx="325">
                  <c:v>36.17</c:v>
                </c:pt>
                <c:pt idx="326">
                  <c:v>36.229999999999997</c:v>
                </c:pt>
                <c:pt idx="327">
                  <c:v>35.950000000000003</c:v>
                </c:pt>
                <c:pt idx="328">
                  <c:v>35.9</c:v>
                </c:pt>
                <c:pt idx="329">
                  <c:v>35.770000000000003</c:v>
                </c:pt>
                <c:pt idx="330">
                  <c:v>35.65</c:v>
                </c:pt>
                <c:pt idx="331">
                  <c:v>35.049999999999997</c:v>
                </c:pt>
                <c:pt idx="332">
                  <c:v>34.99</c:v>
                </c:pt>
                <c:pt idx="333">
                  <c:v>35</c:v>
                </c:pt>
                <c:pt idx="334">
                  <c:v>34.68</c:v>
                </c:pt>
                <c:pt idx="335">
                  <c:v>34.64</c:v>
                </c:pt>
                <c:pt idx="336">
                  <c:v>34.49</c:v>
                </c:pt>
                <c:pt idx="337">
                  <c:v>33.96</c:v>
                </c:pt>
                <c:pt idx="338">
                  <c:v>33.340000000000003</c:v>
                </c:pt>
                <c:pt idx="339">
                  <c:v>33.51</c:v>
                </c:pt>
                <c:pt idx="340">
                  <c:v>33.200000000000003</c:v>
                </c:pt>
                <c:pt idx="341">
                  <c:v>33.479999999999997</c:v>
                </c:pt>
                <c:pt idx="342">
                  <c:v>33.58</c:v>
                </c:pt>
                <c:pt idx="343">
                  <c:v>33.409999999999997</c:v>
                </c:pt>
                <c:pt idx="344">
                  <c:v>33.78</c:v>
                </c:pt>
                <c:pt idx="345">
                  <c:v>33.979999999999997</c:v>
                </c:pt>
                <c:pt idx="346">
                  <c:v>33.950000000000003</c:v>
                </c:pt>
                <c:pt idx="347">
                  <c:v>33.96</c:v>
                </c:pt>
                <c:pt idx="348">
                  <c:v>33.39</c:v>
                </c:pt>
                <c:pt idx="349">
                  <c:v>33.31</c:v>
                </c:pt>
                <c:pt idx="350">
                  <c:v>33.369999999999997</c:v>
                </c:pt>
                <c:pt idx="351">
                  <c:v>33.57</c:v>
                </c:pt>
                <c:pt idx="352">
                  <c:v>33.67</c:v>
                </c:pt>
                <c:pt idx="353">
                  <c:v>33.630000000000003</c:v>
                </c:pt>
                <c:pt idx="354">
                  <c:v>33.51</c:v>
                </c:pt>
                <c:pt idx="355">
                  <c:v>33.29</c:v>
                </c:pt>
                <c:pt idx="356">
                  <c:v>33.409999999999997</c:v>
                </c:pt>
                <c:pt idx="357">
                  <c:v>33.409999999999997</c:v>
                </c:pt>
                <c:pt idx="358">
                  <c:v>33.409999999999997</c:v>
                </c:pt>
                <c:pt idx="359">
                  <c:v>33.46</c:v>
                </c:pt>
                <c:pt idx="360">
                  <c:v>33.92</c:v>
                </c:pt>
                <c:pt idx="361">
                  <c:v>34.18</c:v>
                </c:pt>
                <c:pt idx="362">
                  <c:v>33.92</c:v>
                </c:pt>
                <c:pt idx="363">
                  <c:v>33.5</c:v>
                </c:pt>
                <c:pt idx="364">
                  <c:v>33.19</c:v>
                </c:pt>
                <c:pt idx="365">
                  <c:v>33.47</c:v>
                </c:pt>
                <c:pt idx="366">
                  <c:v>33.369999999999997</c:v>
                </c:pt>
                <c:pt idx="367">
                  <c:v>33.19</c:v>
                </c:pt>
                <c:pt idx="368">
                  <c:v>33.1</c:v>
                </c:pt>
                <c:pt idx="369">
                  <c:v>33.06</c:v>
                </c:pt>
                <c:pt idx="370">
                  <c:v>32.799999999999997</c:v>
                </c:pt>
                <c:pt idx="371">
                  <c:v>32.85</c:v>
                </c:pt>
                <c:pt idx="372">
                  <c:v>32.79</c:v>
                </c:pt>
                <c:pt idx="373">
                  <c:v>32.590000000000003</c:v>
                </c:pt>
                <c:pt idx="374">
                  <c:v>32.35</c:v>
                </c:pt>
                <c:pt idx="375">
                  <c:v>32.29</c:v>
                </c:pt>
                <c:pt idx="376">
                  <c:v>32.14</c:v>
                </c:pt>
                <c:pt idx="377">
                  <c:v>32.020000000000003</c:v>
                </c:pt>
                <c:pt idx="378">
                  <c:v>32.130000000000003</c:v>
                </c:pt>
                <c:pt idx="379">
                  <c:v>32.130000000000003</c:v>
                </c:pt>
                <c:pt idx="380">
                  <c:v>32.06</c:v>
                </c:pt>
                <c:pt idx="381">
                  <c:v>31.86</c:v>
                </c:pt>
                <c:pt idx="382">
                  <c:v>31.55</c:v>
                </c:pt>
                <c:pt idx="383">
                  <c:v>31.32</c:v>
                </c:pt>
                <c:pt idx="384">
                  <c:v>31.05</c:v>
                </c:pt>
                <c:pt idx="385">
                  <c:v>31</c:v>
                </c:pt>
                <c:pt idx="386">
                  <c:v>31.3</c:v>
                </c:pt>
                <c:pt idx="387">
                  <c:v>31.24</c:v>
                </c:pt>
                <c:pt idx="388">
                  <c:v>31.33</c:v>
                </c:pt>
                <c:pt idx="389">
                  <c:v>30.97</c:v>
                </c:pt>
                <c:pt idx="390">
                  <c:v>30.62</c:v>
                </c:pt>
                <c:pt idx="391">
                  <c:v>30.55</c:v>
                </c:pt>
                <c:pt idx="392">
                  <c:v>30.92</c:v>
                </c:pt>
                <c:pt idx="393">
                  <c:v>30.83</c:v>
                </c:pt>
                <c:pt idx="394">
                  <c:v>30.88</c:v>
                </c:pt>
                <c:pt idx="395">
                  <c:v>31.4</c:v>
                </c:pt>
                <c:pt idx="396">
                  <c:v>31.13</c:v>
                </c:pt>
                <c:pt idx="397">
                  <c:v>30.93</c:v>
                </c:pt>
                <c:pt idx="398">
                  <c:v>30.86</c:v>
                </c:pt>
                <c:pt idx="399">
                  <c:v>30.94</c:v>
                </c:pt>
                <c:pt idx="400">
                  <c:v>31.31</c:v>
                </c:pt>
                <c:pt idx="401">
                  <c:v>31.21</c:v>
                </c:pt>
                <c:pt idx="402">
                  <c:v>31.25</c:v>
                </c:pt>
                <c:pt idx="403">
                  <c:v>31.19</c:v>
                </c:pt>
                <c:pt idx="404">
                  <c:v>31.08</c:v>
                </c:pt>
                <c:pt idx="405">
                  <c:v>31.37</c:v>
                </c:pt>
                <c:pt idx="406">
                  <c:v>31.18</c:v>
                </c:pt>
                <c:pt idx="407">
                  <c:v>31.25</c:v>
                </c:pt>
                <c:pt idx="408">
                  <c:v>31.31</c:v>
                </c:pt>
                <c:pt idx="409">
                  <c:v>31.12</c:v>
                </c:pt>
                <c:pt idx="410">
                  <c:v>31.2</c:v>
                </c:pt>
                <c:pt idx="411">
                  <c:v>31.15</c:v>
                </c:pt>
              </c:numCache>
            </c:numRef>
          </c:val>
        </c:ser>
        <c:marker val="1"/>
        <c:axId val="90712704"/>
        <c:axId val="92252800"/>
      </c:lineChart>
      <c:catAx>
        <c:axId val="90712704"/>
        <c:scaling>
          <c:orientation val="minMax"/>
        </c:scaling>
        <c:axPos val="t"/>
        <c:numFmt formatCode="[$-409]mmm\-yy;@" sourceLinked="0"/>
        <c:majorTickMark val="none"/>
        <c:tickLblPos val="high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92252800"/>
        <c:crossesAt val="0"/>
        <c:lblAlgn val="ctr"/>
        <c:lblOffset val="100"/>
        <c:tickLblSkip val="41"/>
        <c:tickMarkSkip val="1"/>
      </c:catAx>
      <c:valAx>
        <c:axId val="92252800"/>
        <c:scaling>
          <c:orientation val="maxMin"/>
          <c:max val="45"/>
          <c:min val="20"/>
        </c:scaling>
        <c:axPos val="l"/>
        <c:numFmt formatCode="0" sourceLinked="0"/>
        <c:maj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90712704"/>
        <c:crosses val="autoZero"/>
        <c:crossBetween val="between"/>
        <c:min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8865248226950362"/>
          <c:y val="0.37404580152671757"/>
          <c:w val="0.3971631205673759"/>
          <c:h val="0.18702290076335878"/>
        </c:manualLayout>
      </c:layout>
      <c:spPr>
        <a:noFill/>
        <a:ln w="25400">
          <a:noFill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6.7634847783064445E-2"/>
          <c:y val="2.340966921119594E-2"/>
          <c:w val="0.9625674732669105"/>
          <c:h val="0.81679389312977879"/>
        </c:manualLayout>
      </c:layout>
      <c:barChart>
        <c:barDir val="col"/>
        <c:grouping val="stacked"/>
        <c:ser>
          <c:idx val="1"/>
          <c:order val="0"/>
          <c:tx>
            <c:v>Short-term debt</c:v>
          </c:tx>
          <c:cat>
            <c:strRef>
              <c:f>Figure_2_11!$A$5:$A$33</c:f>
              <c:strCache>
                <c:ptCount val="29"/>
                <c:pt idx="0">
                  <c:v>Lithuania</c:v>
                </c:pt>
                <c:pt idx="1">
                  <c:v>Latvia</c:v>
                </c:pt>
                <c:pt idx="2">
                  <c:v>Estonia</c:v>
                </c:pt>
                <c:pt idx="3">
                  <c:v>Russia</c:v>
                </c:pt>
                <c:pt idx="4">
                  <c:v>Turkey</c:v>
                </c:pt>
                <c:pt idx="5">
                  <c:v>Taiwan</c:v>
                </c:pt>
                <c:pt idx="6">
                  <c:v>Slovenia</c:v>
                </c:pt>
                <c:pt idx="7">
                  <c:v>Slovak Rep.</c:v>
                </c:pt>
                <c:pt idx="8">
                  <c:v>Thailand</c:v>
                </c:pt>
                <c:pt idx="9">
                  <c:v>Mexico</c:v>
                </c:pt>
                <c:pt idx="10">
                  <c:v>Czech Rep.</c:v>
                </c:pt>
                <c:pt idx="11">
                  <c:v>Rep. of Serbia</c:v>
                </c:pt>
                <c:pt idx="12">
                  <c:v>Malaysia</c:v>
                </c:pt>
                <c:pt idx="13">
                  <c:v>Korea</c:v>
                </c:pt>
                <c:pt idx="14">
                  <c:v>Croatia</c:v>
                </c:pt>
                <c:pt idx="15">
                  <c:v>Chile</c:v>
                </c:pt>
                <c:pt idx="16">
                  <c:v>Hungary</c:v>
                </c:pt>
                <c:pt idx="17">
                  <c:v>Brazil</c:v>
                </c:pt>
                <c:pt idx="18">
                  <c:v>Philippines</c:v>
                </c:pt>
                <c:pt idx="19">
                  <c:v>South Africa</c:v>
                </c:pt>
                <c:pt idx="20">
                  <c:v>Peru</c:v>
                </c:pt>
                <c:pt idx="21">
                  <c:v>Israel</c:v>
                </c:pt>
                <c:pt idx="22">
                  <c:v>Argentina</c:v>
                </c:pt>
                <c:pt idx="23">
                  <c:v>Colombia</c:v>
                </c:pt>
                <c:pt idx="24">
                  <c:v>Indonesia</c:v>
                </c:pt>
                <c:pt idx="25">
                  <c:v>India</c:v>
                </c:pt>
                <c:pt idx="26">
                  <c:v>Poland</c:v>
                </c:pt>
                <c:pt idx="27">
                  <c:v>Venezuela</c:v>
                </c:pt>
                <c:pt idx="28">
                  <c:v>China</c:v>
                </c:pt>
              </c:strCache>
            </c:strRef>
          </c:cat>
          <c:val>
            <c:numRef>
              <c:f>Figure_2_11!$L$5:$L$33</c:f>
              <c:numCache>
                <c:formatCode>0.00</c:formatCode>
                <c:ptCount val="29"/>
                <c:pt idx="0">
                  <c:v>-7.4190863755987078</c:v>
                </c:pt>
                <c:pt idx="1">
                  <c:v>-14.800105972753054</c:v>
                </c:pt>
                <c:pt idx="2">
                  <c:v>-8.770318521850303</c:v>
                </c:pt>
                <c:pt idx="3">
                  <c:v>1.2180689210268012</c:v>
                </c:pt>
                <c:pt idx="4">
                  <c:v>1.5424369202216728</c:v>
                </c:pt>
                <c:pt idx="5">
                  <c:v>-0.76758778073948342</c:v>
                </c:pt>
                <c:pt idx="6">
                  <c:v>-3.5326870535631096</c:v>
                </c:pt>
                <c:pt idx="7">
                  <c:v>-0.60363190795211163</c:v>
                </c:pt>
                <c:pt idx="8">
                  <c:v>1.2147681376091877</c:v>
                </c:pt>
                <c:pt idx="9">
                  <c:v>3.6072625033866568</c:v>
                </c:pt>
                <c:pt idx="10">
                  <c:v>1.5476654800123428</c:v>
                </c:pt>
                <c:pt idx="11">
                  <c:v>1.4865622731152106</c:v>
                </c:pt>
                <c:pt idx="12">
                  <c:v>2.2167348786724088</c:v>
                </c:pt>
                <c:pt idx="13">
                  <c:v>-0.19103825262223639</c:v>
                </c:pt>
                <c:pt idx="14">
                  <c:v>-2.7835883511989401</c:v>
                </c:pt>
                <c:pt idx="15">
                  <c:v>1.2123252888409572</c:v>
                </c:pt>
                <c:pt idx="16">
                  <c:v>-2.6546692708134652</c:v>
                </c:pt>
                <c:pt idx="17">
                  <c:v>3.5675141633699692</c:v>
                </c:pt>
                <c:pt idx="18">
                  <c:v>2.0602647934164118</c:v>
                </c:pt>
                <c:pt idx="19">
                  <c:v>2.0152043050470048</c:v>
                </c:pt>
                <c:pt idx="20">
                  <c:v>2.666550206518687</c:v>
                </c:pt>
                <c:pt idx="21">
                  <c:v>-0.84493788500176759</c:v>
                </c:pt>
                <c:pt idx="22">
                  <c:v>1.4426128432867298</c:v>
                </c:pt>
                <c:pt idx="23">
                  <c:v>3.7767362958380217</c:v>
                </c:pt>
                <c:pt idx="24">
                  <c:v>2.5517629937072432</c:v>
                </c:pt>
                <c:pt idx="25">
                  <c:v>3.773312654320621</c:v>
                </c:pt>
                <c:pt idx="26">
                  <c:v>0.72649573004374235</c:v>
                </c:pt>
                <c:pt idx="27">
                  <c:v>2.6134804185166742</c:v>
                </c:pt>
                <c:pt idx="28">
                  <c:v>3.127892565142822</c:v>
                </c:pt>
              </c:numCache>
            </c:numRef>
          </c:val>
        </c:ser>
        <c:ser>
          <c:idx val="0"/>
          <c:order val="1"/>
          <c:tx>
            <c:v>Unexpected partner growth</c:v>
          </c:tx>
          <c:cat>
            <c:strRef>
              <c:f>Figure_2_11!$A$5:$A$33</c:f>
              <c:strCache>
                <c:ptCount val="29"/>
                <c:pt idx="0">
                  <c:v>Lithuania</c:v>
                </c:pt>
                <c:pt idx="1">
                  <c:v>Latvia</c:v>
                </c:pt>
                <c:pt idx="2">
                  <c:v>Estonia</c:v>
                </c:pt>
                <c:pt idx="3">
                  <c:v>Russia</c:v>
                </c:pt>
                <c:pt idx="4">
                  <c:v>Turkey</c:v>
                </c:pt>
                <c:pt idx="5">
                  <c:v>Taiwan</c:v>
                </c:pt>
                <c:pt idx="6">
                  <c:v>Slovenia</c:v>
                </c:pt>
                <c:pt idx="7">
                  <c:v>Slovak Rep.</c:v>
                </c:pt>
                <c:pt idx="8">
                  <c:v>Thailand</c:v>
                </c:pt>
                <c:pt idx="9">
                  <c:v>Mexico</c:v>
                </c:pt>
                <c:pt idx="10">
                  <c:v>Czech Rep.</c:v>
                </c:pt>
                <c:pt idx="11">
                  <c:v>Rep. of Serbia</c:v>
                </c:pt>
                <c:pt idx="12">
                  <c:v>Malaysia</c:v>
                </c:pt>
                <c:pt idx="13">
                  <c:v>Korea</c:v>
                </c:pt>
                <c:pt idx="14">
                  <c:v>Croatia</c:v>
                </c:pt>
                <c:pt idx="15">
                  <c:v>Chile</c:v>
                </c:pt>
                <c:pt idx="16">
                  <c:v>Hungary</c:v>
                </c:pt>
                <c:pt idx="17">
                  <c:v>Brazil</c:v>
                </c:pt>
                <c:pt idx="18">
                  <c:v>Philippines</c:v>
                </c:pt>
                <c:pt idx="19">
                  <c:v>South Africa</c:v>
                </c:pt>
                <c:pt idx="20">
                  <c:v>Peru</c:v>
                </c:pt>
                <c:pt idx="21">
                  <c:v>Israel</c:v>
                </c:pt>
                <c:pt idx="22">
                  <c:v>Argentina</c:v>
                </c:pt>
                <c:pt idx="23">
                  <c:v>Colombia</c:v>
                </c:pt>
                <c:pt idx="24">
                  <c:v>Indonesia</c:v>
                </c:pt>
                <c:pt idx="25">
                  <c:v>India</c:v>
                </c:pt>
                <c:pt idx="26">
                  <c:v>Poland</c:v>
                </c:pt>
                <c:pt idx="27">
                  <c:v>Venezuela</c:v>
                </c:pt>
                <c:pt idx="28">
                  <c:v>China</c:v>
                </c:pt>
              </c:strCache>
            </c:strRef>
          </c:cat>
          <c:val>
            <c:numRef>
              <c:f>Figure_2_11!$K$5:$K$33</c:f>
              <c:numCache>
                <c:formatCode>0.00</c:formatCode>
                <c:ptCount val="29"/>
                <c:pt idx="0">
                  <c:v>-2.0001545384534087</c:v>
                </c:pt>
                <c:pt idx="1">
                  <c:v>-0.45653661913236065</c:v>
                </c:pt>
                <c:pt idx="2">
                  <c:v>-2.565683758911363</c:v>
                </c:pt>
                <c:pt idx="3">
                  <c:v>0.484340633055239</c:v>
                </c:pt>
                <c:pt idx="4">
                  <c:v>1.5489522077090425</c:v>
                </c:pt>
                <c:pt idx="5">
                  <c:v>-0.95881587687172121</c:v>
                </c:pt>
                <c:pt idx="6">
                  <c:v>-1.815328795587603</c:v>
                </c:pt>
                <c:pt idx="7">
                  <c:v>-0.90005496308961352</c:v>
                </c:pt>
                <c:pt idx="8">
                  <c:v>-1.4904567577136958</c:v>
                </c:pt>
                <c:pt idx="9">
                  <c:v>1.574871715440374</c:v>
                </c:pt>
                <c:pt idx="10">
                  <c:v>-2.7871868498717025</c:v>
                </c:pt>
                <c:pt idx="11">
                  <c:v>0.81026837691096198</c:v>
                </c:pt>
                <c:pt idx="12">
                  <c:v>-4.4122078646449641</c:v>
                </c:pt>
                <c:pt idx="13">
                  <c:v>0.47437807852741243</c:v>
                </c:pt>
                <c:pt idx="14">
                  <c:v>1.0291033891279684</c:v>
                </c:pt>
                <c:pt idx="15">
                  <c:v>0.26699047768338358</c:v>
                </c:pt>
                <c:pt idx="16">
                  <c:v>-3.129438041110471</c:v>
                </c:pt>
                <c:pt idx="17">
                  <c:v>2.0868517010402106</c:v>
                </c:pt>
                <c:pt idx="18">
                  <c:v>0.15673156683513167</c:v>
                </c:pt>
                <c:pt idx="19">
                  <c:v>1.2429634812827937</c:v>
                </c:pt>
                <c:pt idx="20">
                  <c:v>1.3424363497895644</c:v>
                </c:pt>
                <c:pt idx="21">
                  <c:v>1.1072437523337539</c:v>
                </c:pt>
                <c:pt idx="22">
                  <c:v>1.4678682811175852</c:v>
                </c:pt>
                <c:pt idx="23">
                  <c:v>2.1046812813808478</c:v>
                </c:pt>
                <c:pt idx="24">
                  <c:v>0.7451887177801878</c:v>
                </c:pt>
                <c:pt idx="25">
                  <c:v>1.8305036583581369</c:v>
                </c:pt>
                <c:pt idx="26">
                  <c:v>-0.20089327161583437</c:v>
                </c:pt>
                <c:pt idx="27">
                  <c:v>2.4623749287853198</c:v>
                </c:pt>
                <c:pt idx="28">
                  <c:v>-1.8991260155187283E-2</c:v>
                </c:pt>
              </c:numCache>
            </c:numRef>
          </c:val>
        </c:ser>
        <c:ser>
          <c:idx val="2"/>
          <c:order val="2"/>
          <c:tx>
            <c:v>Residual</c:v>
          </c:tx>
          <c:cat>
            <c:strRef>
              <c:f>Figure_2_11!$A$5:$A$33</c:f>
              <c:strCache>
                <c:ptCount val="29"/>
                <c:pt idx="0">
                  <c:v>Lithuania</c:v>
                </c:pt>
                <c:pt idx="1">
                  <c:v>Latvia</c:v>
                </c:pt>
                <c:pt idx="2">
                  <c:v>Estonia</c:v>
                </c:pt>
                <c:pt idx="3">
                  <c:v>Russia</c:v>
                </c:pt>
                <c:pt idx="4">
                  <c:v>Turkey</c:v>
                </c:pt>
                <c:pt idx="5">
                  <c:v>Taiwan</c:v>
                </c:pt>
                <c:pt idx="6">
                  <c:v>Slovenia</c:v>
                </c:pt>
                <c:pt idx="7">
                  <c:v>Slovak Rep.</c:v>
                </c:pt>
                <c:pt idx="8">
                  <c:v>Thailand</c:v>
                </c:pt>
                <c:pt idx="9">
                  <c:v>Mexico</c:v>
                </c:pt>
                <c:pt idx="10">
                  <c:v>Czech Rep.</c:v>
                </c:pt>
                <c:pt idx="11">
                  <c:v>Rep. of Serbia</c:v>
                </c:pt>
                <c:pt idx="12">
                  <c:v>Malaysia</c:v>
                </c:pt>
                <c:pt idx="13">
                  <c:v>Korea</c:v>
                </c:pt>
                <c:pt idx="14">
                  <c:v>Croatia</c:v>
                </c:pt>
                <c:pt idx="15">
                  <c:v>Chile</c:v>
                </c:pt>
                <c:pt idx="16">
                  <c:v>Hungary</c:v>
                </c:pt>
                <c:pt idx="17">
                  <c:v>Brazil</c:v>
                </c:pt>
                <c:pt idx="18">
                  <c:v>Philippines</c:v>
                </c:pt>
                <c:pt idx="19">
                  <c:v>South Africa</c:v>
                </c:pt>
                <c:pt idx="20">
                  <c:v>Peru</c:v>
                </c:pt>
                <c:pt idx="21">
                  <c:v>Israel</c:v>
                </c:pt>
                <c:pt idx="22">
                  <c:v>Argentina</c:v>
                </c:pt>
                <c:pt idx="23">
                  <c:v>Colombia</c:v>
                </c:pt>
                <c:pt idx="24">
                  <c:v>Indonesia</c:v>
                </c:pt>
                <c:pt idx="25">
                  <c:v>India</c:v>
                </c:pt>
                <c:pt idx="26">
                  <c:v>Poland</c:v>
                </c:pt>
                <c:pt idx="27">
                  <c:v>Venezuela</c:v>
                </c:pt>
                <c:pt idx="28">
                  <c:v>China</c:v>
                </c:pt>
              </c:strCache>
            </c:strRef>
          </c:cat>
          <c:val>
            <c:numRef>
              <c:f>Figure_2_11!$N$5:$N$33</c:f>
              <c:numCache>
                <c:formatCode>0.00</c:formatCode>
                <c:ptCount val="29"/>
                <c:pt idx="0">
                  <c:v>-5.1410304451966411</c:v>
                </c:pt>
                <c:pt idx="1">
                  <c:v>2.2070683926861534</c:v>
                </c:pt>
                <c:pt idx="2">
                  <c:v>-0.18001542371193757</c:v>
                </c:pt>
                <c:pt idx="3">
                  <c:v>-12.556008417103069</c:v>
                </c:pt>
                <c:pt idx="4">
                  <c:v>-12.815192683723783</c:v>
                </c:pt>
                <c:pt idx="5">
                  <c:v>-6.5002878574042544</c:v>
                </c:pt>
                <c:pt idx="6">
                  <c:v>-1.8425995015187677</c:v>
                </c:pt>
                <c:pt idx="7">
                  <c:v>-4.0973310915486243</c:v>
                </c:pt>
                <c:pt idx="8">
                  <c:v>-4.4527757205259499</c:v>
                </c:pt>
                <c:pt idx="9">
                  <c:v>-8.9711010315523101</c:v>
                </c:pt>
                <c:pt idx="10">
                  <c:v>-1.8677466076164777</c:v>
                </c:pt>
                <c:pt idx="11">
                  <c:v>-4.076286246470052</c:v>
                </c:pt>
                <c:pt idx="12">
                  <c:v>0.93736095459643165</c:v>
                </c:pt>
                <c:pt idx="13">
                  <c:v>-0.10972602017437882</c:v>
                </c:pt>
                <c:pt idx="14">
                  <c:v>1.9782168040470098</c:v>
                </c:pt>
                <c:pt idx="15">
                  <c:v>-0.52444960927771533</c:v>
                </c:pt>
                <c:pt idx="16">
                  <c:v>8.3225036056832291</c:v>
                </c:pt>
                <c:pt idx="17">
                  <c:v>-1.9333855717858803</c:v>
                </c:pt>
                <c:pt idx="18">
                  <c:v>2.9783955226109216</c:v>
                </c:pt>
                <c:pt idx="19">
                  <c:v>2.1761970106889108</c:v>
                </c:pt>
                <c:pt idx="20">
                  <c:v>2.3033278896303759</c:v>
                </c:pt>
                <c:pt idx="21">
                  <c:v>6.5545066546060005</c:v>
                </c:pt>
                <c:pt idx="22">
                  <c:v>4.1728441051149172</c:v>
                </c:pt>
                <c:pt idx="23">
                  <c:v>1.2713824074278932</c:v>
                </c:pt>
                <c:pt idx="24">
                  <c:v>6.2066287559889606</c:v>
                </c:pt>
                <c:pt idx="25">
                  <c:v>4.092626315065182</c:v>
                </c:pt>
                <c:pt idx="26">
                  <c:v>9.3744367893065519</c:v>
                </c:pt>
                <c:pt idx="27">
                  <c:v>4.9378644931551641</c:v>
                </c:pt>
                <c:pt idx="28">
                  <c:v>7.5545765270022738</c:v>
                </c:pt>
              </c:numCache>
            </c:numRef>
          </c:val>
        </c:ser>
        <c:gapWidth val="40"/>
        <c:overlap val="100"/>
        <c:axId val="89483136"/>
        <c:axId val="89759744"/>
      </c:barChart>
      <c:catAx>
        <c:axId val="8948313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1">
              <a:defRPr sz="7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89759744"/>
        <c:crosses val="autoZero"/>
        <c:auto val="1"/>
        <c:lblAlgn val="ctr"/>
        <c:lblOffset val="100"/>
        <c:tickLblSkip val="1"/>
        <c:tickMarkSkip val="1"/>
      </c:catAx>
      <c:valAx>
        <c:axId val="89759744"/>
        <c:scaling>
          <c:orientation val="minMax"/>
        </c:scaling>
        <c:axPos val="l"/>
        <c:numFmt formatCode="0" sourceLinked="0"/>
        <c:maj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89483136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3039991796373255"/>
          <c:y val="0.58540219566890517"/>
          <c:w val="0.74294006313610328"/>
          <c:h val="7.517180581434954E-2"/>
        </c:manualLayout>
      </c:layout>
      <c:txPr>
        <a:bodyPr/>
        <a:lstStyle/>
        <a:p>
          <a:pPr>
            <a:defRPr sz="800" baseline="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7.0997594900080313E-2"/>
          <c:y val="2.1860148186509533E-2"/>
          <c:w val="0.9625674732669105"/>
          <c:h val="0.81679389312977724"/>
        </c:manualLayout>
      </c:layout>
      <c:barChart>
        <c:barDir val="col"/>
        <c:grouping val="clustered"/>
        <c:ser>
          <c:idx val="0"/>
          <c:order val="0"/>
          <c:spPr>
            <a:gradFill rotWithShape="0">
              <a:gsLst>
                <a:gs pos="0">
                  <a:srgbClr val="00FFFF">
                    <a:gamma/>
                    <a:shade val="46275"/>
                    <a:invGamma/>
                  </a:srgbClr>
                </a:gs>
                <a:gs pos="50000">
                  <a:srgbClr val="00FFFF"/>
                </a:gs>
                <a:gs pos="100000">
                  <a:srgbClr val="00FF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noFill/>
              <a:prstDash val="solid"/>
            </a:ln>
          </c:spPr>
          <c:cat>
            <c:strRef>
              <c:f>[17]COMPOSITION_CHART_other_REG_v1!$A$5:$A$33</c:f>
              <c:strCache>
                <c:ptCount val="29"/>
                <c:pt idx="0">
                  <c:v>Lithuania</c:v>
                </c:pt>
                <c:pt idx="1">
                  <c:v>Latvia</c:v>
                </c:pt>
                <c:pt idx="2">
                  <c:v>Estonia</c:v>
                </c:pt>
                <c:pt idx="3">
                  <c:v>Russia</c:v>
                </c:pt>
                <c:pt idx="4">
                  <c:v>Turkey</c:v>
                </c:pt>
                <c:pt idx="5">
                  <c:v>Taiwan</c:v>
                </c:pt>
                <c:pt idx="6">
                  <c:v>Slovenia</c:v>
                </c:pt>
                <c:pt idx="7">
                  <c:v>Slovak Rep.</c:v>
                </c:pt>
                <c:pt idx="8">
                  <c:v>Thailand</c:v>
                </c:pt>
                <c:pt idx="9">
                  <c:v>Mexico</c:v>
                </c:pt>
                <c:pt idx="10">
                  <c:v>Czech Rep.</c:v>
                </c:pt>
                <c:pt idx="11">
                  <c:v>Rep. of Serbia</c:v>
                </c:pt>
                <c:pt idx="12">
                  <c:v>Malaysia</c:v>
                </c:pt>
                <c:pt idx="13">
                  <c:v>Korea</c:v>
                </c:pt>
                <c:pt idx="14">
                  <c:v>Croatia</c:v>
                </c:pt>
                <c:pt idx="15">
                  <c:v>Chile</c:v>
                </c:pt>
                <c:pt idx="16">
                  <c:v>Hungary</c:v>
                </c:pt>
                <c:pt idx="17">
                  <c:v>Brazil</c:v>
                </c:pt>
                <c:pt idx="18">
                  <c:v>Philippines</c:v>
                </c:pt>
                <c:pt idx="19">
                  <c:v>South Africa</c:v>
                </c:pt>
                <c:pt idx="20">
                  <c:v>Peru</c:v>
                </c:pt>
                <c:pt idx="21">
                  <c:v>Israel</c:v>
                </c:pt>
                <c:pt idx="22">
                  <c:v>Argentina</c:v>
                </c:pt>
                <c:pt idx="23">
                  <c:v>Colombia</c:v>
                </c:pt>
                <c:pt idx="24">
                  <c:v>Indonesia</c:v>
                </c:pt>
                <c:pt idx="25">
                  <c:v>India</c:v>
                </c:pt>
                <c:pt idx="26">
                  <c:v>Poland</c:v>
                </c:pt>
                <c:pt idx="27">
                  <c:v>Venezuela</c:v>
                </c:pt>
                <c:pt idx="28">
                  <c:v>China</c:v>
                </c:pt>
              </c:strCache>
            </c:strRef>
          </c:cat>
          <c:val>
            <c:numRef>
              <c:f>Figure_2_11!$D$5:$D$33</c:f>
              <c:numCache>
                <c:formatCode>0.00</c:formatCode>
                <c:ptCount val="29"/>
                <c:pt idx="0">
                  <c:v>-28.097678190196397</c:v>
                </c:pt>
                <c:pt idx="1">
                  <c:v>-26.586981030146902</c:v>
                </c:pt>
                <c:pt idx="2">
                  <c:v>-25.053424535421243</c:v>
                </c:pt>
                <c:pt idx="3">
                  <c:v>-24.391005693968669</c:v>
                </c:pt>
                <c:pt idx="4">
                  <c:v>-23.261210386740707</c:v>
                </c:pt>
                <c:pt idx="5">
                  <c:v>-21.764098345963099</c:v>
                </c:pt>
                <c:pt idx="6">
                  <c:v>-20.728022181617121</c:v>
                </c:pt>
                <c:pt idx="7">
                  <c:v>-19.13842479353799</c:v>
                </c:pt>
                <c:pt idx="8">
                  <c:v>-18.265871171578098</c:v>
                </c:pt>
                <c:pt idx="9">
                  <c:v>-17.32637364367292</c:v>
                </c:pt>
                <c:pt idx="10">
                  <c:v>-16.644674808423478</c:v>
                </c:pt>
                <c:pt idx="11">
                  <c:v>-15.31686242739152</c:v>
                </c:pt>
                <c:pt idx="12">
                  <c:v>-14.795518862323764</c:v>
                </c:pt>
                <c:pt idx="13">
                  <c:v>-13.363793025216843</c:v>
                </c:pt>
                <c:pt idx="14">
                  <c:v>-13.313674988971602</c:v>
                </c:pt>
                <c:pt idx="15">
                  <c:v>-12.582540673701015</c:v>
                </c:pt>
                <c:pt idx="16">
                  <c:v>-10.999010537188347</c:v>
                </c:pt>
                <c:pt idx="17">
                  <c:v>-9.8164265383233413</c:v>
                </c:pt>
                <c:pt idx="18">
                  <c:v>-8.3420149480851755</c:v>
                </c:pt>
                <c:pt idx="19">
                  <c:v>-8.1030420339289311</c:v>
                </c:pt>
                <c:pt idx="20">
                  <c:v>-7.2250923850090132</c:v>
                </c:pt>
                <c:pt idx="21">
                  <c:v>-6.7205943090096536</c:v>
                </c:pt>
                <c:pt idx="22">
                  <c:v>-6.4540816014284079</c:v>
                </c:pt>
                <c:pt idx="23">
                  <c:v>-6.384606846300878</c:v>
                </c:pt>
                <c:pt idx="24">
                  <c:v>-4.033826363471249</c:v>
                </c:pt>
                <c:pt idx="25">
                  <c:v>-3.8409642032037006</c:v>
                </c:pt>
                <c:pt idx="26">
                  <c:v>-3.6373675832131802</c:v>
                </c:pt>
                <c:pt idx="27">
                  <c:v>-3.5236869904904822</c:v>
                </c:pt>
                <c:pt idx="28">
                  <c:v>-2.873928998957731</c:v>
                </c:pt>
              </c:numCache>
            </c:numRef>
          </c:val>
        </c:ser>
        <c:gapWidth val="40"/>
        <c:axId val="131476864"/>
        <c:axId val="131478656"/>
      </c:barChart>
      <c:lineChart>
        <c:grouping val="standard"/>
        <c:ser>
          <c:idx val="1"/>
          <c:order val="1"/>
          <c:tx>
            <c:strRef>
              <c:f>Figure_2_11!$E$4</c:f>
              <c:strCache>
                <c:ptCount val="1"/>
                <c:pt idx="0">
                  <c:v>Average os sample</c:v>
                </c:pt>
              </c:strCache>
            </c:strRef>
          </c:tx>
          <c:spPr>
            <a:ln w="2540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Figure_2_11!$E$5:$E$33</c:f>
              <c:numCache>
                <c:formatCode>0.00</c:formatCode>
                <c:ptCount val="29"/>
                <c:pt idx="0">
                  <c:v>-13.53740683094764</c:v>
                </c:pt>
                <c:pt idx="1">
                  <c:v>-13.53740683094764</c:v>
                </c:pt>
                <c:pt idx="2">
                  <c:v>-13.53740683094764</c:v>
                </c:pt>
                <c:pt idx="3">
                  <c:v>-13.53740683094764</c:v>
                </c:pt>
                <c:pt idx="4">
                  <c:v>-13.53740683094764</c:v>
                </c:pt>
                <c:pt idx="5">
                  <c:v>-13.53740683094764</c:v>
                </c:pt>
                <c:pt idx="6">
                  <c:v>-13.53740683094764</c:v>
                </c:pt>
                <c:pt idx="7">
                  <c:v>-13.53740683094764</c:v>
                </c:pt>
                <c:pt idx="8">
                  <c:v>-13.53740683094764</c:v>
                </c:pt>
                <c:pt idx="9">
                  <c:v>-13.53740683094764</c:v>
                </c:pt>
                <c:pt idx="10">
                  <c:v>-13.53740683094764</c:v>
                </c:pt>
                <c:pt idx="11">
                  <c:v>-13.53740683094764</c:v>
                </c:pt>
                <c:pt idx="12">
                  <c:v>-13.53740683094764</c:v>
                </c:pt>
                <c:pt idx="13">
                  <c:v>-13.53740683094764</c:v>
                </c:pt>
                <c:pt idx="14">
                  <c:v>-13.53740683094764</c:v>
                </c:pt>
                <c:pt idx="15">
                  <c:v>-13.53740683094764</c:v>
                </c:pt>
                <c:pt idx="16">
                  <c:v>-13.53740683094764</c:v>
                </c:pt>
                <c:pt idx="17">
                  <c:v>-13.53740683094764</c:v>
                </c:pt>
                <c:pt idx="18">
                  <c:v>-13.53740683094764</c:v>
                </c:pt>
                <c:pt idx="19">
                  <c:v>-13.53740683094764</c:v>
                </c:pt>
                <c:pt idx="20">
                  <c:v>-13.53740683094764</c:v>
                </c:pt>
                <c:pt idx="21">
                  <c:v>-13.53740683094764</c:v>
                </c:pt>
                <c:pt idx="22">
                  <c:v>-13.53740683094764</c:v>
                </c:pt>
                <c:pt idx="23">
                  <c:v>-13.53740683094764</c:v>
                </c:pt>
                <c:pt idx="24">
                  <c:v>-13.53740683094764</c:v>
                </c:pt>
                <c:pt idx="25">
                  <c:v>-13.53740683094764</c:v>
                </c:pt>
                <c:pt idx="26">
                  <c:v>-13.53740683094764</c:v>
                </c:pt>
                <c:pt idx="27">
                  <c:v>-13.53740683094764</c:v>
                </c:pt>
                <c:pt idx="28">
                  <c:v>-13.53740683094764</c:v>
                </c:pt>
              </c:numCache>
            </c:numRef>
          </c:val>
        </c:ser>
        <c:marker val="1"/>
        <c:axId val="131476864"/>
        <c:axId val="131478656"/>
      </c:lineChart>
      <c:catAx>
        <c:axId val="131476864"/>
        <c:scaling>
          <c:orientation val="minMax"/>
        </c:scaling>
        <c:axPos val="b"/>
        <c:numFmt formatCode="General" sourceLinked="1"/>
        <c:maj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1">
              <a:defRPr sz="7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31478656"/>
        <c:crosses val="autoZero"/>
        <c:auto val="1"/>
        <c:lblAlgn val="ctr"/>
        <c:lblOffset val="100"/>
        <c:tickLblSkip val="1"/>
        <c:tickMarkSkip val="1"/>
      </c:catAx>
      <c:valAx>
        <c:axId val="131478656"/>
        <c:scaling>
          <c:orientation val="minMax"/>
          <c:max val="5"/>
        </c:scaling>
        <c:axPos val="l"/>
        <c:numFmt formatCode="0" sourceLinked="0"/>
        <c:maj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3147686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289" r="0.75000000000000289" t="1" header="0.5" footer="0.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4287864752200094"/>
          <c:y val="8.6333959144786643E-2"/>
          <c:w val="0.75282692604600965"/>
          <c:h val="0.6646715423917239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5686274509803921"/>
                  <c:y val="0"/>
                </c:manualLayout>
              </c:layout>
              <c:tx>
                <c:strRef>
                  <c:f>Figure_6!$O$4</c:f>
                  <c:strCache>
                    <c:ptCount val="1"/>
                    <c:pt idx="0">
                      <c:v>ARG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>
                      <a:latin typeface="Arial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1"/>
              <c:layout/>
              <c:tx>
                <c:strRef>
                  <c:f>Figure_6!$O$5</c:f>
                  <c:strCache>
                    <c:ptCount val="1"/>
                    <c:pt idx="0">
                      <c:v>BRA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>
                      <a:latin typeface="Arial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2"/>
              <c:layout/>
              <c:tx>
                <c:strRef>
                  <c:f>Figure_6!$O$6</c:f>
                  <c:strCache>
                    <c:ptCount val="1"/>
                    <c:pt idx="0">
                      <c:v>CHL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>
                      <a:latin typeface="Arial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3"/>
              <c:layout>
                <c:manualLayout>
                  <c:x val="-2.9411764705882353E-2"/>
                  <c:y val="-2.3724792408066419E-2"/>
                </c:manualLayout>
              </c:layout>
              <c:tx>
                <c:strRef>
                  <c:f>Figure_6!$O$7</c:f>
                  <c:strCache>
                    <c:ptCount val="1"/>
                    <c:pt idx="0">
                      <c:v>CHN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>
                      <a:latin typeface="Arial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4"/>
              <c:layout>
                <c:manualLayout>
                  <c:x val="0"/>
                  <c:y val="-1.4234875444839879E-2"/>
                </c:manualLayout>
              </c:layout>
              <c:tx>
                <c:strRef>
                  <c:f>Figure_6!$O$8</c:f>
                  <c:strCache>
                    <c:ptCount val="1"/>
                    <c:pt idx="0">
                      <c:v>COL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>
                      <a:latin typeface="Arial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5"/>
              <c:layout>
                <c:manualLayout>
                  <c:x val="6.8627450980392163E-2"/>
                  <c:y val="0"/>
                </c:manualLayout>
              </c:layout>
              <c:tx>
                <c:strRef>
                  <c:f>Figure_6!$O$9</c:f>
                  <c:strCache>
                    <c:ptCount val="1"/>
                    <c:pt idx="0">
                      <c:v>HRV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>
                      <a:latin typeface="Arial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6"/>
              <c:layout>
                <c:manualLayout>
                  <c:x val="-0.14215686274509803"/>
                  <c:y val="1.4234875444839879E-2"/>
                </c:manualLayout>
              </c:layout>
              <c:tx>
                <c:strRef>
                  <c:f>Figure_6!$O$10</c:f>
                  <c:strCache>
                    <c:ptCount val="1"/>
                    <c:pt idx="0">
                      <c:v>CZE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>
                      <a:latin typeface="Arial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7"/>
              <c:layout/>
              <c:tx>
                <c:strRef>
                  <c:f>Figure_6!$O$11</c:f>
                  <c:strCache>
                    <c:ptCount val="1"/>
                    <c:pt idx="0">
                      <c:v>EST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>
                      <a:latin typeface="Arial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8"/>
              <c:layout/>
              <c:tx>
                <c:strRef>
                  <c:f>Figure_6!$O$12</c:f>
                  <c:strCache>
                    <c:ptCount val="1"/>
                    <c:pt idx="0">
                      <c:v>HUN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>
                      <a:latin typeface="Arial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9"/>
              <c:layout>
                <c:manualLayout>
                  <c:x val="-1.4705882352941176E-2"/>
                  <c:y val="9.4899169632265724E-3"/>
                </c:manualLayout>
              </c:layout>
              <c:tx>
                <c:strRef>
                  <c:f>Figure_6!$O$13</c:f>
                  <c:strCache>
                    <c:ptCount val="1"/>
                    <c:pt idx="0">
                      <c:v>IND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>
                      <a:latin typeface="Arial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10"/>
              <c:layout>
                <c:manualLayout>
                  <c:x val="-0.13235294117647092"/>
                  <c:y val="0"/>
                </c:manualLayout>
              </c:layout>
              <c:tx>
                <c:strRef>
                  <c:f>Figure_6!$O$14</c:f>
                  <c:strCache>
                    <c:ptCount val="1"/>
                    <c:pt idx="0">
                      <c:v>IDN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>
                      <a:latin typeface="Arial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11"/>
              <c:layout>
                <c:manualLayout>
                  <c:x val="1.4705882352941176E-2"/>
                  <c:y val="-3.7361877807978806E-7"/>
                </c:manualLayout>
              </c:layout>
              <c:tx>
                <c:strRef>
                  <c:f>Figure_6!$O$15</c:f>
                  <c:strCache>
                    <c:ptCount val="1"/>
                    <c:pt idx="0">
                      <c:v>ISR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>
                      <a:latin typeface="Arial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12"/>
              <c:layout>
                <c:manualLayout>
                  <c:x val="-0.22058823529411772"/>
                  <c:y val="0"/>
                </c:manualLayout>
              </c:layout>
              <c:tx>
                <c:strRef>
                  <c:f>Figure_6!$O$16</c:f>
                  <c:strCache>
                    <c:ptCount val="1"/>
                    <c:pt idx="0">
                      <c:v>KOR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>
                      <a:latin typeface="Arial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13"/>
              <c:layout/>
              <c:tx>
                <c:strRef>
                  <c:f>Figure_6!$O$17</c:f>
                  <c:strCache>
                    <c:ptCount val="1"/>
                    <c:pt idx="0">
                      <c:v>LVA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>
                      <a:latin typeface="Arial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14"/>
              <c:layout/>
              <c:tx>
                <c:strRef>
                  <c:f>Figure_6!$O$18</c:f>
                  <c:strCache>
                    <c:ptCount val="1"/>
                    <c:pt idx="0">
                      <c:v>LTU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>
                      <a:latin typeface="Arial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15"/>
              <c:layout/>
              <c:tx>
                <c:strRef>
                  <c:f>Figure_6!$O$19</c:f>
                  <c:strCache>
                    <c:ptCount val="1"/>
                    <c:pt idx="0">
                      <c:v>MYS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>
                      <a:latin typeface="Arial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16"/>
              <c:layout>
                <c:manualLayout>
                  <c:x val="-9.8039215686274508E-3"/>
                  <c:y val="-4.7449584816132914E-3"/>
                </c:manualLayout>
              </c:layout>
              <c:tx>
                <c:strRef>
                  <c:f>Figure_6!$O$20</c:f>
                  <c:strCache>
                    <c:ptCount val="1"/>
                    <c:pt idx="0">
                      <c:v>MEX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>
                      <a:latin typeface="Arial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17"/>
              <c:layout>
                <c:manualLayout>
                  <c:x val="0.11764705882352952"/>
                  <c:y val="0"/>
                </c:manualLayout>
              </c:layout>
              <c:tx>
                <c:strRef>
                  <c:f>Figure_6!$O$21</c:f>
                  <c:strCache>
                    <c:ptCount val="1"/>
                    <c:pt idx="0">
                      <c:v>PER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>
                      <a:latin typeface="Arial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18"/>
              <c:layout/>
              <c:tx>
                <c:strRef>
                  <c:f>Figure_6!$O$22</c:f>
                  <c:strCache>
                    <c:ptCount val="1"/>
                    <c:pt idx="0">
                      <c:v>PHL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>
                      <a:latin typeface="Arial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19"/>
              <c:layout>
                <c:manualLayout>
                  <c:x val="9.8039215686274508E-3"/>
                  <c:y val="-2.3724792408066436E-2"/>
                </c:manualLayout>
              </c:layout>
              <c:tx>
                <c:strRef>
                  <c:f>Figure_6!$O$23</c:f>
                  <c:strCache>
                    <c:ptCount val="1"/>
                    <c:pt idx="0">
                      <c:v>POL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>
                      <a:latin typeface="Arial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20"/>
              <c:layout/>
              <c:tx>
                <c:strRef>
                  <c:f>Figure_6!$O$24</c:f>
                  <c:strCache>
                    <c:ptCount val="1"/>
                    <c:pt idx="0">
                      <c:v>RUS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>
                      <a:latin typeface="Arial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21"/>
              <c:layout>
                <c:manualLayout>
                  <c:x val="-0.15196078431372578"/>
                  <c:y val="0"/>
                </c:manualLayout>
              </c:layout>
              <c:tx>
                <c:strRef>
                  <c:f>Figure_6!$O$25</c:f>
                  <c:strCache>
                    <c:ptCount val="1"/>
                    <c:pt idx="0">
                      <c:v>SER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>
                      <a:latin typeface="Arial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22"/>
              <c:layout/>
              <c:tx>
                <c:strRef>
                  <c:f>Figure_6!$O$26</c:f>
                  <c:strCache>
                    <c:ptCount val="1"/>
                    <c:pt idx="0">
                      <c:v>SVK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>
                      <a:latin typeface="Arial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23"/>
              <c:layout/>
              <c:tx>
                <c:strRef>
                  <c:f>Figure_6!$O$27</c:f>
                  <c:strCache>
                    <c:ptCount val="1"/>
                    <c:pt idx="0">
                      <c:v>SVN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>
                      <a:latin typeface="Arial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24"/>
              <c:layout>
                <c:manualLayout>
                  <c:x val="-0.13725490196078433"/>
                  <c:y val="4.7449584816132914E-3"/>
                </c:manualLayout>
              </c:layout>
              <c:tx>
                <c:strRef>
                  <c:f>Figure_6!$O$28</c:f>
                  <c:strCache>
                    <c:ptCount val="1"/>
                    <c:pt idx="0">
                      <c:v>ZAF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>
                      <a:latin typeface="Arial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25"/>
              <c:layout>
                <c:manualLayout>
                  <c:x val="2.9411764705882262E-2"/>
                  <c:y val="0"/>
                </c:manualLayout>
              </c:layout>
              <c:tx>
                <c:strRef>
                  <c:f>Figure_6!$O$29</c:f>
                  <c:strCache>
                    <c:ptCount val="1"/>
                    <c:pt idx="0">
                      <c:v>TWN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>
                      <a:latin typeface="Arial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26"/>
              <c:layout/>
              <c:tx>
                <c:strRef>
                  <c:f>Figure_6!$O$30</c:f>
                  <c:strCache>
                    <c:ptCount val="1"/>
                    <c:pt idx="0">
                      <c:v>THA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>
                      <a:latin typeface="Arial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27"/>
              <c:layout/>
              <c:tx>
                <c:strRef>
                  <c:f>Figure_6!$O$31</c:f>
                  <c:strCache>
                    <c:ptCount val="1"/>
                    <c:pt idx="0">
                      <c:v>TUR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>
                      <a:latin typeface="Arial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28"/>
              <c:layout/>
              <c:tx>
                <c:strRef>
                  <c:f>Figure_6!$O$32</c:f>
                  <c:strCache>
                    <c:ptCount val="1"/>
                    <c:pt idx="0">
                      <c:v>VEN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>
                      <a:latin typeface="Arial"/>
                    </a:defRPr>
                  </a:pPr>
                  <a:endParaRPr lang="en-US"/>
                </a:p>
              </c:txPr>
              <c:dLblPos val="r"/>
              <c:showVal val="1"/>
            </c:dLbl>
            <c:delete val="1"/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</c:dLbls>
          <c:xVal>
            <c:numRef>
              <c:f>Figure_6!$Q$4:$Q$32</c:f>
              <c:numCache>
                <c:formatCode>General</c:formatCode>
                <c:ptCount val="29"/>
                <c:pt idx="0">
                  <c:v>-2.5353823417931571</c:v>
                </c:pt>
                <c:pt idx="1">
                  <c:v>0.1215544992292487</c:v>
                </c:pt>
                <c:pt idx="2">
                  <c:v>1.6272853503920615</c:v>
                </c:pt>
                <c:pt idx="3">
                  <c:v>0</c:v>
                </c:pt>
                <c:pt idx="4">
                  <c:v>0.57303881897969622</c:v>
                </c:pt>
                <c:pt idx="5">
                  <c:v>1.9481384828531492</c:v>
                </c:pt>
                <c:pt idx="6">
                  <c:v>-2.9382467174199878</c:v>
                </c:pt>
                <c:pt idx="7">
                  <c:v>5.3232349783139847</c:v>
                </c:pt>
                <c:pt idx="8">
                  <c:v>2.7203315787344544</c:v>
                </c:pt>
                <c:pt idx="9">
                  <c:v>4.8959915268787633</c:v>
                </c:pt>
                <c:pt idx="10">
                  <c:v>1.7935073750649015</c:v>
                </c:pt>
                <c:pt idx="11">
                  <c:v>4.7689672447547657</c:v>
                </c:pt>
                <c:pt idx="12">
                  <c:v>6.4184908900096174</c:v>
                </c:pt>
                <c:pt idx="13">
                  <c:v>10.32881437711513</c:v>
                </c:pt>
                <c:pt idx="14">
                  <c:v>12.258219283554403</c:v>
                </c:pt>
                <c:pt idx="15">
                  <c:v>0</c:v>
                </c:pt>
                <c:pt idx="16">
                  <c:v>0.94618717210918768</c:v>
                </c:pt>
                <c:pt idx="17">
                  <c:v>2.3351366062748071</c:v>
                </c:pt>
                <c:pt idx="18">
                  <c:v>5.0492983711241219</c:v>
                </c:pt>
                <c:pt idx="19">
                  <c:v>4.8137816542369274</c:v>
                </c:pt>
                <c:pt idx="20">
                  <c:v>-9.9928359430600437</c:v>
                </c:pt>
                <c:pt idx="21">
                  <c:v>0</c:v>
                </c:pt>
                <c:pt idx="22">
                  <c:v>0</c:v>
                </c:pt>
                <c:pt idx="23">
                  <c:v>4.3241189149736572</c:v>
                </c:pt>
                <c:pt idx="24">
                  <c:v>0.73169190703422937</c:v>
                </c:pt>
                <c:pt idx="25">
                  <c:v>9.1538685120622922</c:v>
                </c:pt>
                <c:pt idx="26">
                  <c:v>13.086268251508789</c:v>
                </c:pt>
                <c:pt idx="27">
                  <c:v>6.3535642002436621</c:v>
                </c:pt>
                <c:pt idx="28">
                  <c:v>-31.497262050539071</c:v>
                </c:pt>
              </c:numCache>
            </c:numRef>
          </c:xVal>
          <c:yVal>
            <c:numRef>
              <c:f>Figure_6!$R$4:$R$32</c:f>
              <c:numCache>
                <c:formatCode>General</c:formatCode>
                <c:ptCount val="29"/>
                <c:pt idx="0">
                  <c:v>-6.4540816014284079</c:v>
                </c:pt>
                <c:pt idx="1">
                  <c:v>-9.8164265383233413</c:v>
                </c:pt>
                <c:pt idx="2">
                  <c:v>-12.582540673701015</c:v>
                </c:pt>
                <c:pt idx="3">
                  <c:v>-2.873928998957731</c:v>
                </c:pt>
                <c:pt idx="4">
                  <c:v>-6.384606846300878</c:v>
                </c:pt>
                <c:pt idx="5">
                  <c:v>-13.313674988971602</c:v>
                </c:pt>
                <c:pt idx="6">
                  <c:v>-16.644674808423478</c:v>
                </c:pt>
                <c:pt idx="7">
                  <c:v>-25.053424535421243</c:v>
                </c:pt>
                <c:pt idx="8">
                  <c:v>-10.999010537188347</c:v>
                </c:pt>
                <c:pt idx="9">
                  <c:v>-3.8409642032037006</c:v>
                </c:pt>
                <c:pt idx="10">
                  <c:v>-4.033826363471249</c:v>
                </c:pt>
                <c:pt idx="11">
                  <c:v>-6.7205943090096536</c:v>
                </c:pt>
                <c:pt idx="12">
                  <c:v>-13.363793025216843</c:v>
                </c:pt>
                <c:pt idx="13">
                  <c:v>-26.586981030146902</c:v>
                </c:pt>
                <c:pt idx="14">
                  <c:v>-28.097678190196397</c:v>
                </c:pt>
                <c:pt idx="15">
                  <c:v>-14.795518862323764</c:v>
                </c:pt>
                <c:pt idx="16">
                  <c:v>-17.32637364367292</c:v>
                </c:pt>
                <c:pt idx="17">
                  <c:v>-7.2250923850090132</c:v>
                </c:pt>
                <c:pt idx="18">
                  <c:v>-8.3420149480851755</c:v>
                </c:pt>
                <c:pt idx="19">
                  <c:v>-3.6373675832131802</c:v>
                </c:pt>
                <c:pt idx="20">
                  <c:v>-24.391005693968669</c:v>
                </c:pt>
                <c:pt idx="21">
                  <c:v>-15.31686242739152</c:v>
                </c:pt>
                <c:pt idx="22">
                  <c:v>-19.13842479353799</c:v>
                </c:pt>
                <c:pt idx="23">
                  <c:v>-20.728022181617121</c:v>
                </c:pt>
                <c:pt idx="24">
                  <c:v>-8.1030420339289311</c:v>
                </c:pt>
                <c:pt idx="25">
                  <c:v>-21.764098345963099</c:v>
                </c:pt>
                <c:pt idx="26">
                  <c:v>-18.265871171578098</c:v>
                </c:pt>
                <c:pt idx="27">
                  <c:v>-23.261210386740707</c:v>
                </c:pt>
                <c:pt idx="28">
                  <c:v>-3.5236869904904822</c:v>
                </c:pt>
              </c:numCache>
            </c:numRef>
          </c:yVal>
        </c:ser>
        <c:axId val="73421568"/>
        <c:axId val="73423488"/>
      </c:scatterChart>
      <c:valAx>
        <c:axId val="73421568"/>
        <c:scaling>
          <c:orientation val="minMax"/>
          <c:max val="30"/>
        </c:scaling>
        <c:axPos val="b"/>
        <c:numFmt formatCode="0" sourceLinked="0"/>
        <c:maj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73423488"/>
        <c:crossesAt val="-60"/>
        <c:crossBetween val="midCat"/>
        <c:majorUnit val="10"/>
      </c:valAx>
      <c:valAx>
        <c:axId val="7342348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 sz="800"/>
                  <a:t>Actual</a:t>
                </a:r>
                <a:r>
                  <a:rPr lang="en-US" sz="800" baseline="0"/>
                  <a:t> growth - projected</a:t>
                </a:r>
                <a:r>
                  <a:rPr lang="en-US" sz="800"/>
                  <a:t>  </a:t>
                </a:r>
              </a:p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 sz="800"/>
                  <a:t>(09Q1 semester)</a:t>
                </a:r>
              </a:p>
            </c:rich>
          </c:tx>
          <c:layout>
            <c:manualLayout>
              <c:xMode val="edge"/>
              <c:yMode val="edge"/>
              <c:x val="3.7652848540991234E-2"/>
              <c:y val="0.20294187425860025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none"/>
        <c:tickLblPos val="high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73421568"/>
        <c:crossesAt val="0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span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788" r="0.75000000000000788" t="1" header="0.5" footer="0.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242068181311453"/>
          <c:y val="0.15609793277899403"/>
          <c:w val="0.81735524291543105"/>
          <c:h val="0.69268457670678552"/>
        </c:manualLayout>
      </c:layout>
      <c:barChart>
        <c:barDir val="col"/>
        <c:grouping val="stacked"/>
        <c:ser>
          <c:idx val="3"/>
          <c:order val="0"/>
          <c:tx>
            <c:strRef>
              <c:f>Figure_8!$A$5</c:f>
              <c:strCache>
                <c:ptCount val="1"/>
                <c:pt idx="0">
                  <c:v>Other</c:v>
                </c:pt>
              </c:strCache>
            </c:strRef>
          </c:tx>
          <c:cat>
            <c:strRef>
              <c:f>Figure_8!$J$1:$W$1</c:f>
              <c:strCache>
                <c:ptCount val="14"/>
                <c:pt idx="0">
                  <c:v>06Q1</c:v>
                </c:pt>
                <c:pt idx="1">
                  <c:v>06Q2</c:v>
                </c:pt>
                <c:pt idx="2">
                  <c:v>06Q3</c:v>
                </c:pt>
                <c:pt idx="3">
                  <c:v>06Q4</c:v>
                </c:pt>
                <c:pt idx="4">
                  <c:v>07Q1</c:v>
                </c:pt>
                <c:pt idx="5">
                  <c:v>07Q2</c:v>
                </c:pt>
                <c:pt idx="6">
                  <c:v>07Q3</c:v>
                </c:pt>
                <c:pt idx="7">
                  <c:v>07Q4</c:v>
                </c:pt>
                <c:pt idx="8">
                  <c:v>08Q1</c:v>
                </c:pt>
                <c:pt idx="9">
                  <c:v>08Q2</c:v>
                </c:pt>
                <c:pt idx="10">
                  <c:v>08Q3</c:v>
                </c:pt>
                <c:pt idx="11">
                  <c:v>08Q4</c:v>
                </c:pt>
                <c:pt idx="12">
                  <c:v>09Q1</c:v>
                </c:pt>
                <c:pt idx="13">
                  <c:v>09Q2</c:v>
                </c:pt>
              </c:strCache>
            </c:strRef>
          </c:cat>
          <c:val>
            <c:numRef>
              <c:f>Figure_8!$J$5:$W$5</c:f>
              <c:numCache>
                <c:formatCode>General</c:formatCode>
                <c:ptCount val="14"/>
                <c:pt idx="0">
                  <c:v>7</c:v>
                </c:pt>
                <c:pt idx="1">
                  <c:v>8</c:v>
                </c:pt>
                <c:pt idx="2">
                  <c:v>7</c:v>
                </c:pt>
                <c:pt idx="3">
                  <c:v>14</c:v>
                </c:pt>
                <c:pt idx="4">
                  <c:v>11</c:v>
                </c:pt>
                <c:pt idx="5">
                  <c:v>14</c:v>
                </c:pt>
                <c:pt idx="6">
                  <c:v>13</c:v>
                </c:pt>
                <c:pt idx="7">
                  <c:v>5</c:v>
                </c:pt>
                <c:pt idx="8">
                  <c:v>10</c:v>
                </c:pt>
                <c:pt idx="9">
                  <c:v>11</c:v>
                </c:pt>
                <c:pt idx="10">
                  <c:v>11</c:v>
                </c:pt>
                <c:pt idx="11">
                  <c:v>12</c:v>
                </c:pt>
                <c:pt idx="12">
                  <c:v>6</c:v>
                </c:pt>
                <c:pt idx="13">
                  <c:v>4</c:v>
                </c:pt>
              </c:numCache>
            </c:numRef>
          </c:val>
        </c:ser>
        <c:ser>
          <c:idx val="1"/>
          <c:order val="1"/>
          <c:tx>
            <c:strRef>
              <c:f>Figure_8!$A$3</c:f>
              <c:strCache>
                <c:ptCount val="1"/>
                <c:pt idx="0">
                  <c:v>Emerging Asia</c:v>
                </c:pt>
              </c:strCache>
            </c:strRef>
          </c:tx>
          <c:cat>
            <c:strRef>
              <c:f>Figure_8!$J$1:$W$1</c:f>
              <c:strCache>
                <c:ptCount val="14"/>
                <c:pt idx="0">
                  <c:v>06Q1</c:v>
                </c:pt>
                <c:pt idx="1">
                  <c:v>06Q2</c:v>
                </c:pt>
                <c:pt idx="2">
                  <c:v>06Q3</c:v>
                </c:pt>
                <c:pt idx="3">
                  <c:v>06Q4</c:v>
                </c:pt>
                <c:pt idx="4">
                  <c:v>07Q1</c:v>
                </c:pt>
                <c:pt idx="5">
                  <c:v>07Q2</c:v>
                </c:pt>
                <c:pt idx="6">
                  <c:v>07Q3</c:v>
                </c:pt>
                <c:pt idx="7">
                  <c:v>07Q4</c:v>
                </c:pt>
                <c:pt idx="8">
                  <c:v>08Q1</c:v>
                </c:pt>
                <c:pt idx="9">
                  <c:v>08Q2</c:v>
                </c:pt>
                <c:pt idx="10">
                  <c:v>08Q3</c:v>
                </c:pt>
                <c:pt idx="11">
                  <c:v>08Q4</c:v>
                </c:pt>
                <c:pt idx="12">
                  <c:v>09Q1</c:v>
                </c:pt>
                <c:pt idx="13">
                  <c:v>09Q2</c:v>
                </c:pt>
              </c:strCache>
            </c:strRef>
          </c:cat>
          <c:val>
            <c:numRef>
              <c:f>Figure_8!$J$3:$W$3</c:f>
              <c:numCache>
                <c:formatCode>General</c:formatCode>
                <c:ptCount val="14"/>
                <c:pt idx="0">
                  <c:v>40</c:v>
                </c:pt>
                <c:pt idx="1">
                  <c:v>23</c:v>
                </c:pt>
                <c:pt idx="2">
                  <c:v>-8</c:v>
                </c:pt>
                <c:pt idx="3">
                  <c:v>-19</c:v>
                </c:pt>
                <c:pt idx="4">
                  <c:v>52</c:v>
                </c:pt>
                <c:pt idx="5">
                  <c:v>65</c:v>
                </c:pt>
                <c:pt idx="6">
                  <c:v>25</c:v>
                </c:pt>
                <c:pt idx="7">
                  <c:v>-2</c:v>
                </c:pt>
                <c:pt idx="8">
                  <c:v>94</c:v>
                </c:pt>
                <c:pt idx="9">
                  <c:v>32</c:v>
                </c:pt>
                <c:pt idx="10">
                  <c:v>-10</c:v>
                </c:pt>
                <c:pt idx="11">
                  <c:v>-86</c:v>
                </c:pt>
                <c:pt idx="12">
                  <c:v>25</c:v>
                </c:pt>
                <c:pt idx="13">
                  <c:v>49</c:v>
                </c:pt>
              </c:numCache>
            </c:numRef>
          </c:val>
        </c:ser>
        <c:ser>
          <c:idx val="2"/>
          <c:order val="2"/>
          <c:tx>
            <c:strRef>
              <c:f>Figure_8!$A$4</c:f>
              <c:strCache>
                <c:ptCount val="1"/>
                <c:pt idx="0">
                  <c:v>Emerging Europe</c:v>
                </c:pt>
              </c:strCache>
            </c:strRef>
          </c:tx>
          <c:cat>
            <c:strRef>
              <c:f>Figure_8!$J$1:$W$1</c:f>
              <c:strCache>
                <c:ptCount val="14"/>
                <c:pt idx="0">
                  <c:v>06Q1</c:v>
                </c:pt>
                <c:pt idx="1">
                  <c:v>06Q2</c:v>
                </c:pt>
                <c:pt idx="2">
                  <c:v>06Q3</c:v>
                </c:pt>
                <c:pt idx="3">
                  <c:v>06Q4</c:v>
                </c:pt>
                <c:pt idx="4">
                  <c:v>07Q1</c:v>
                </c:pt>
                <c:pt idx="5">
                  <c:v>07Q2</c:v>
                </c:pt>
                <c:pt idx="6">
                  <c:v>07Q3</c:v>
                </c:pt>
                <c:pt idx="7">
                  <c:v>07Q4</c:v>
                </c:pt>
                <c:pt idx="8">
                  <c:v>08Q1</c:v>
                </c:pt>
                <c:pt idx="9">
                  <c:v>08Q2</c:v>
                </c:pt>
                <c:pt idx="10">
                  <c:v>08Q3</c:v>
                </c:pt>
                <c:pt idx="11">
                  <c:v>08Q4</c:v>
                </c:pt>
                <c:pt idx="12">
                  <c:v>09Q1</c:v>
                </c:pt>
                <c:pt idx="13">
                  <c:v>09Q2</c:v>
                </c:pt>
              </c:strCache>
            </c:strRef>
          </c:cat>
          <c:val>
            <c:numRef>
              <c:f>Figure_8!$J$4:$W$4</c:f>
              <c:numCache>
                <c:formatCode>General</c:formatCode>
                <c:ptCount val="14"/>
                <c:pt idx="0">
                  <c:v>27</c:v>
                </c:pt>
                <c:pt idx="1">
                  <c:v>42</c:v>
                </c:pt>
                <c:pt idx="2">
                  <c:v>7</c:v>
                </c:pt>
                <c:pt idx="3">
                  <c:v>52</c:v>
                </c:pt>
                <c:pt idx="4">
                  <c:v>61</c:v>
                </c:pt>
                <c:pt idx="5">
                  <c:v>93</c:v>
                </c:pt>
                <c:pt idx="6">
                  <c:v>44</c:v>
                </c:pt>
                <c:pt idx="7">
                  <c:v>94</c:v>
                </c:pt>
                <c:pt idx="8">
                  <c:v>27</c:v>
                </c:pt>
                <c:pt idx="9">
                  <c:v>102</c:v>
                </c:pt>
                <c:pt idx="10">
                  <c:v>36</c:v>
                </c:pt>
                <c:pt idx="11">
                  <c:v>-129</c:v>
                </c:pt>
                <c:pt idx="12">
                  <c:v>-36</c:v>
                </c:pt>
                <c:pt idx="13">
                  <c:v>10</c:v>
                </c:pt>
              </c:numCache>
            </c:numRef>
          </c:val>
        </c:ser>
        <c:ser>
          <c:idx val="0"/>
          <c:order val="4"/>
          <c:tx>
            <c:strRef>
              <c:f>Figure_8!$A$2</c:f>
              <c:strCache>
                <c:ptCount val="1"/>
                <c:pt idx="0">
                  <c:v>Latin America</c:v>
                </c:pt>
              </c:strCache>
            </c:strRef>
          </c:tx>
          <c:cat>
            <c:strRef>
              <c:f>Figure_8!$J$1:$W$1</c:f>
              <c:strCache>
                <c:ptCount val="14"/>
                <c:pt idx="0">
                  <c:v>06Q1</c:v>
                </c:pt>
                <c:pt idx="1">
                  <c:v>06Q2</c:v>
                </c:pt>
                <c:pt idx="2">
                  <c:v>06Q3</c:v>
                </c:pt>
                <c:pt idx="3">
                  <c:v>06Q4</c:v>
                </c:pt>
                <c:pt idx="4">
                  <c:v>07Q1</c:v>
                </c:pt>
                <c:pt idx="5">
                  <c:v>07Q2</c:v>
                </c:pt>
                <c:pt idx="6">
                  <c:v>07Q3</c:v>
                </c:pt>
                <c:pt idx="7">
                  <c:v>07Q4</c:v>
                </c:pt>
                <c:pt idx="8">
                  <c:v>08Q1</c:v>
                </c:pt>
                <c:pt idx="9">
                  <c:v>08Q2</c:v>
                </c:pt>
                <c:pt idx="10">
                  <c:v>08Q3</c:v>
                </c:pt>
                <c:pt idx="11">
                  <c:v>08Q4</c:v>
                </c:pt>
                <c:pt idx="12">
                  <c:v>09Q1</c:v>
                </c:pt>
                <c:pt idx="13">
                  <c:v>09Q2</c:v>
                </c:pt>
              </c:strCache>
            </c:strRef>
          </c:cat>
          <c:val>
            <c:numRef>
              <c:f>Figure_8!$J$2:$W$2</c:f>
              <c:numCache>
                <c:formatCode>General</c:formatCode>
                <c:ptCount val="14"/>
                <c:pt idx="0">
                  <c:v>-2</c:v>
                </c:pt>
                <c:pt idx="1">
                  <c:v>5</c:v>
                </c:pt>
                <c:pt idx="2">
                  <c:v>-16</c:v>
                </c:pt>
                <c:pt idx="3">
                  <c:v>10</c:v>
                </c:pt>
                <c:pt idx="4">
                  <c:v>28</c:v>
                </c:pt>
                <c:pt idx="5">
                  <c:v>37</c:v>
                </c:pt>
                <c:pt idx="6">
                  <c:v>12</c:v>
                </c:pt>
                <c:pt idx="7">
                  <c:v>28</c:v>
                </c:pt>
                <c:pt idx="8">
                  <c:v>28</c:v>
                </c:pt>
                <c:pt idx="9">
                  <c:v>13</c:v>
                </c:pt>
                <c:pt idx="10">
                  <c:v>13</c:v>
                </c:pt>
                <c:pt idx="11">
                  <c:v>-2</c:v>
                </c:pt>
                <c:pt idx="12">
                  <c:v>-8</c:v>
                </c:pt>
                <c:pt idx="13">
                  <c:v>-12</c:v>
                </c:pt>
              </c:numCache>
            </c:numRef>
          </c:val>
        </c:ser>
        <c:overlap val="100"/>
        <c:axId val="75582080"/>
        <c:axId val="75952512"/>
      </c:barChart>
      <c:lineChart>
        <c:grouping val="standard"/>
        <c:ser>
          <c:idx val="4"/>
          <c:order val="3"/>
          <c:tx>
            <c:strRef>
              <c:f>Figure_8!$A$6</c:f>
              <c:strCache>
                <c:ptCount val="1"/>
                <c:pt idx="0">
                  <c:v>Total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Figure_8!$B$1:$W$1</c:f>
              <c:strCache>
                <c:ptCount val="22"/>
                <c:pt idx="0">
                  <c:v>04Q1</c:v>
                </c:pt>
                <c:pt idx="1">
                  <c:v>04Q2</c:v>
                </c:pt>
                <c:pt idx="2">
                  <c:v>04Q3</c:v>
                </c:pt>
                <c:pt idx="3">
                  <c:v>04Q4</c:v>
                </c:pt>
                <c:pt idx="4">
                  <c:v>05Q1</c:v>
                </c:pt>
                <c:pt idx="5">
                  <c:v>05Q2</c:v>
                </c:pt>
                <c:pt idx="6">
                  <c:v>05Q3</c:v>
                </c:pt>
                <c:pt idx="7">
                  <c:v>05Q4</c:v>
                </c:pt>
                <c:pt idx="8">
                  <c:v>06Q1</c:v>
                </c:pt>
                <c:pt idx="9">
                  <c:v>06Q2</c:v>
                </c:pt>
                <c:pt idx="10">
                  <c:v>06Q3</c:v>
                </c:pt>
                <c:pt idx="11">
                  <c:v>06Q4</c:v>
                </c:pt>
                <c:pt idx="12">
                  <c:v>07Q1</c:v>
                </c:pt>
                <c:pt idx="13">
                  <c:v>07Q2</c:v>
                </c:pt>
                <c:pt idx="14">
                  <c:v>07Q3</c:v>
                </c:pt>
                <c:pt idx="15">
                  <c:v>07Q4</c:v>
                </c:pt>
                <c:pt idx="16">
                  <c:v>08Q1</c:v>
                </c:pt>
                <c:pt idx="17">
                  <c:v>08Q2</c:v>
                </c:pt>
                <c:pt idx="18">
                  <c:v>08Q3</c:v>
                </c:pt>
                <c:pt idx="19">
                  <c:v>08Q4</c:v>
                </c:pt>
                <c:pt idx="20">
                  <c:v>09Q1</c:v>
                </c:pt>
                <c:pt idx="21">
                  <c:v>09Q2</c:v>
                </c:pt>
              </c:strCache>
            </c:strRef>
          </c:cat>
          <c:val>
            <c:numRef>
              <c:f>Figure_8!$J$6:$W$6</c:f>
              <c:numCache>
                <c:formatCode>General</c:formatCode>
                <c:ptCount val="14"/>
                <c:pt idx="0">
                  <c:v>72</c:v>
                </c:pt>
                <c:pt idx="1">
                  <c:v>78</c:v>
                </c:pt>
                <c:pt idx="2">
                  <c:v>-9</c:v>
                </c:pt>
                <c:pt idx="3">
                  <c:v>57</c:v>
                </c:pt>
                <c:pt idx="4">
                  <c:v>151</c:v>
                </c:pt>
                <c:pt idx="5">
                  <c:v>209</c:v>
                </c:pt>
                <c:pt idx="6">
                  <c:v>94</c:v>
                </c:pt>
                <c:pt idx="7">
                  <c:v>125</c:v>
                </c:pt>
                <c:pt idx="8">
                  <c:v>159</c:v>
                </c:pt>
                <c:pt idx="9">
                  <c:v>158</c:v>
                </c:pt>
                <c:pt idx="10">
                  <c:v>51</c:v>
                </c:pt>
                <c:pt idx="11">
                  <c:v>-204</c:v>
                </c:pt>
                <c:pt idx="12">
                  <c:v>-13</c:v>
                </c:pt>
                <c:pt idx="13">
                  <c:v>51</c:v>
                </c:pt>
              </c:numCache>
            </c:numRef>
          </c:val>
        </c:ser>
        <c:marker val="1"/>
        <c:axId val="75582080"/>
        <c:axId val="75952512"/>
      </c:lineChart>
      <c:catAx>
        <c:axId val="75582080"/>
        <c:scaling>
          <c:orientation val="minMax"/>
        </c:scaling>
        <c:axPos val="b"/>
        <c:numFmt formatCode="[$-409]mmm\-yy;@" sourceLinked="0"/>
        <c:maj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75952512"/>
        <c:crosses val="autoZero"/>
        <c:lblAlgn val="ctr"/>
        <c:lblOffset val="100"/>
        <c:tickLblSkip val="4"/>
        <c:tickMarkSkip val="1"/>
      </c:catAx>
      <c:valAx>
        <c:axId val="75952512"/>
        <c:scaling>
          <c:orientation val="minMax"/>
        </c:scaling>
        <c:axPos val="l"/>
        <c:numFmt formatCode="#,##0" sourceLinked="0"/>
        <c:maj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7558208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159853306007988"/>
          <c:y val="0.53482626238884345"/>
          <c:w val="0.5236529680365295"/>
          <c:h val="0.26866455125945105"/>
        </c:manualLayout>
      </c:layout>
      <c:spPr>
        <a:noFill/>
        <a:ln w="25400">
          <a:noFill/>
        </a:ln>
      </c:spPr>
      <c:txPr>
        <a:bodyPr/>
        <a:lstStyle/>
        <a:p>
          <a:pPr>
            <a:defRPr sz="57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span"/>
  </c:chart>
  <c:spPr>
    <a:solidFill>
      <a:sysClr val="window" lastClr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089" r="0.75000000000000089" t="1" header="0.5" footer="0.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242068181311453"/>
          <c:y val="0.15609793277899403"/>
          <c:w val="0.81735524291543105"/>
          <c:h val="0.69268457670678552"/>
        </c:manualLayout>
      </c:layout>
      <c:barChart>
        <c:barDir val="col"/>
        <c:grouping val="stacked"/>
        <c:ser>
          <c:idx val="3"/>
          <c:order val="0"/>
          <c:tx>
            <c:strRef>
              <c:f>Figure_8!$A$14</c:f>
              <c:strCache>
                <c:ptCount val="1"/>
                <c:pt idx="0">
                  <c:v>Other</c:v>
                </c:pt>
              </c:strCache>
            </c:strRef>
          </c:tx>
          <c:cat>
            <c:strRef>
              <c:f>Figure_8!$J$1:$W$1</c:f>
              <c:strCache>
                <c:ptCount val="14"/>
                <c:pt idx="0">
                  <c:v>06Q1</c:v>
                </c:pt>
                <c:pt idx="1">
                  <c:v>06Q2</c:v>
                </c:pt>
                <c:pt idx="2">
                  <c:v>06Q3</c:v>
                </c:pt>
                <c:pt idx="3">
                  <c:v>06Q4</c:v>
                </c:pt>
                <c:pt idx="4">
                  <c:v>07Q1</c:v>
                </c:pt>
                <c:pt idx="5">
                  <c:v>07Q2</c:v>
                </c:pt>
                <c:pt idx="6">
                  <c:v>07Q3</c:v>
                </c:pt>
                <c:pt idx="7">
                  <c:v>07Q4</c:v>
                </c:pt>
                <c:pt idx="8">
                  <c:v>08Q1</c:v>
                </c:pt>
                <c:pt idx="9">
                  <c:v>08Q2</c:v>
                </c:pt>
                <c:pt idx="10">
                  <c:v>08Q3</c:v>
                </c:pt>
                <c:pt idx="11">
                  <c:v>08Q4</c:v>
                </c:pt>
                <c:pt idx="12">
                  <c:v>09Q1</c:v>
                </c:pt>
                <c:pt idx="13">
                  <c:v>09Q2</c:v>
                </c:pt>
              </c:strCache>
            </c:strRef>
          </c:cat>
          <c:val>
            <c:numRef>
              <c:f>Figure_8!$J$14:$W$14</c:f>
              <c:numCache>
                <c:formatCode>General</c:formatCode>
                <c:ptCount val="14"/>
                <c:pt idx="0">
                  <c:v>11.76</c:v>
                </c:pt>
                <c:pt idx="1">
                  <c:v>6.0739999999999998</c:v>
                </c:pt>
                <c:pt idx="2">
                  <c:v>12.704000000000001</c:v>
                </c:pt>
                <c:pt idx="3">
                  <c:v>22.614000000000001</c:v>
                </c:pt>
                <c:pt idx="4">
                  <c:v>14.076000000000001</c:v>
                </c:pt>
                <c:pt idx="5">
                  <c:v>35.091999999999999</c:v>
                </c:pt>
                <c:pt idx="6">
                  <c:v>22.218</c:v>
                </c:pt>
                <c:pt idx="7">
                  <c:v>72.986000000000004</c:v>
                </c:pt>
                <c:pt idx="8">
                  <c:v>18.657</c:v>
                </c:pt>
                <c:pt idx="9">
                  <c:v>4.899</c:v>
                </c:pt>
                <c:pt idx="10">
                  <c:v>9.9489999999999998</c:v>
                </c:pt>
                <c:pt idx="11">
                  <c:v>-20.361999999999998</c:v>
                </c:pt>
                <c:pt idx="12">
                  <c:v>-8.2319999999999993</c:v>
                </c:pt>
                <c:pt idx="13">
                  <c:v>-3.3330000000000002</c:v>
                </c:pt>
              </c:numCache>
            </c:numRef>
          </c:val>
        </c:ser>
        <c:ser>
          <c:idx val="1"/>
          <c:order val="1"/>
          <c:tx>
            <c:strRef>
              <c:f>Figure_8!$A$12</c:f>
              <c:strCache>
                <c:ptCount val="1"/>
                <c:pt idx="0">
                  <c:v>Emerging Asia</c:v>
                </c:pt>
              </c:strCache>
            </c:strRef>
          </c:tx>
          <c:cat>
            <c:strRef>
              <c:f>Figure_8!$J$1:$W$1</c:f>
              <c:strCache>
                <c:ptCount val="14"/>
                <c:pt idx="0">
                  <c:v>06Q1</c:v>
                </c:pt>
                <c:pt idx="1">
                  <c:v>06Q2</c:v>
                </c:pt>
                <c:pt idx="2">
                  <c:v>06Q3</c:v>
                </c:pt>
                <c:pt idx="3">
                  <c:v>06Q4</c:v>
                </c:pt>
                <c:pt idx="4">
                  <c:v>07Q1</c:v>
                </c:pt>
                <c:pt idx="5">
                  <c:v>07Q2</c:v>
                </c:pt>
                <c:pt idx="6">
                  <c:v>07Q3</c:v>
                </c:pt>
                <c:pt idx="7">
                  <c:v>07Q4</c:v>
                </c:pt>
                <c:pt idx="8">
                  <c:v>08Q1</c:v>
                </c:pt>
                <c:pt idx="9">
                  <c:v>08Q2</c:v>
                </c:pt>
                <c:pt idx="10">
                  <c:v>08Q3</c:v>
                </c:pt>
                <c:pt idx="11">
                  <c:v>08Q4</c:v>
                </c:pt>
                <c:pt idx="12">
                  <c:v>09Q1</c:v>
                </c:pt>
                <c:pt idx="13">
                  <c:v>09Q2</c:v>
                </c:pt>
              </c:strCache>
            </c:strRef>
          </c:cat>
          <c:val>
            <c:numRef>
              <c:f>Figure_8!$J$12:$W$12</c:f>
              <c:numCache>
                <c:formatCode>General</c:formatCode>
                <c:ptCount val="14"/>
                <c:pt idx="0">
                  <c:v>27.521000000000001</c:v>
                </c:pt>
                <c:pt idx="1">
                  <c:v>34.649000000000001</c:v>
                </c:pt>
                <c:pt idx="2">
                  <c:v>40.554000000000002</c:v>
                </c:pt>
                <c:pt idx="3">
                  <c:v>4.157</c:v>
                </c:pt>
                <c:pt idx="4">
                  <c:v>51.293999999999997</c:v>
                </c:pt>
                <c:pt idx="5">
                  <c:v>72.759</c:v>
                </c:pt>
                <c:pt idx="6">
                  <c:v>3.7949999999999999</c:v>
                </c:pt>
                <c:pt idx="7">
                  <c:v>84.373000000000005</c:v>
                </c:pt>
                <c:pt idx="8">
                  <c:v>73.995999999999995</c:v>
                </c:pt>
                <c:pt idx="9">
                  <c:v>18.036000000000001</c:v>
                </c:pt>
                <c:pt idx="10">
                  <c:v>-31.867999999999999</c:v>
                </c:pt>
                <c:pt idx="11">
                  <c:v>-158.76400000000001</c:v>
                </c:pt>
                <c:pt idx="12">
                  <c:v>-58.872999999999998</c:v>
                </c:pt>
                <c:pt idx="13">
                  <c:v>9.2880000000000003</c:v>
                </c:pt>
              </c:numCache>
            </c:numRef>
          </c:val>
        </c:ser>
        <c:ser>
          <c:idx val="2"/>
          <c:order val="2"/>
          <c:tx>
            <c:strRef>
              <c:f>Figure_8!$A$13</c:f>
              <c:strCache>
                <c:ptCount val="1"/>
                <c:pt idx="0">
                  <c:v>Emerging Europe</c:v>
                </c:pt>
              </c:strCache>
            </c:strRef>
          </c:tx>
          <c:cat>
            <c:strRef>
              <c:f>Figure_8!$J$1:$W$1</c:f>
              <c:strCache>
                <c:ptCount val="14"/>
                <c:pt idx="0">
                  <c:v>06Q1</c:v>
                </c:pt>
                <c:pt idx="1">
                  <c:v>06Q2</c:v>
                </c:pt>
                <c:pt idx="2">
                  <c:v>06Q3</c:v>
                </c:pt>
                <c:pt idx="3">
                  <c:v>06Q4</c:v>
                </c:pt>
                <c:pt idx="4">
                  <c:v>07Q1</c:v>
                </c:pt>
                <c:pt idx="5">
                  <c:v>07Q2</c:v>
                </c:pt>
                <c:pt idx="6">
                  <c:v>07Q3</c:v>
                </c:pt>
                <c:pt idx="7">
                  <c:v>07Q4</c:v>
                </c:pt>
                <c:pt idx="8">
                  <c:v>08Q1</c:v>
                </c:pt>
                <c:pt idx="9">
                  <c:v>08Q2</c:v>
                </c:pt>
                <c:pt idx="10">
                  <c:v>08Q3</c:v>
                </c:pt>
                <c:pt idx="11">
                  <c:v>08Q4</c:v>
                </c:pt>
                <c:pt idx="12">
                  <c:v>09Q1</c:v>
                </c:pt>
                <c:pt idx="13">
                  <c:v>09Q2</c:v>
                </c:pt>
              </c:strCache>
            </c:strRef>
          </c:cat>
          <c:val>
            <c:numRef>
              <c:f>Figure_8!$J$13:$W$13</c:f>
              <c:numCache>
                <c:formatCode>General</c:formatCode>
                <c:ptCount val="14"/>
                <c:pt idx="0">
                  <c:v>38.039000000000001</c:v>
                </c:pt>
                <c:pt idx="1">
                  <c:v>13.369</c:v>
                </c:pt>
                <c:pt idx="2">
                  <c:v>18.763999999999999</c:v>
                </c:pt>
                <c:pt idx="3">
                  <c:v>48.569000000000003</c:v>
                </c:pt>
                <c:pt idx="4">
                  <c:v>45.22</c:v>
                </c:pt>
                <c:pt idx="5">
                  <c:v>59.078000000000003</c:v>
                </c:pt>
                <c:pt idx="6">
                  <c:v>68.900000000000006</c:v>
                </c:pt>
                <c:pt idx="7">
                  <c:v>54.597000000000001</c:v>
                </c:pt>
                <c:pt idx="8">
                  <c:v>61.26</c:v>
                </c:pt>
                <c:pt idx="9">
                  <c:v>55.220999999999997</c:v>
                </c:pt>
                <c:pt idx="10">
                  <c:v>24.466999999999999</c:v>
                </c:pt>
                <c:pt idx="11">
                  <c:v>-55.228999999999999</c:v>
                </c:pt>
                <c:pt idx="12">
                  <c:v>-38.878999999999998</c:v>
                </c:pt>
                <c:pt idx="13">
                  <c:v>-1.3540000000000001</c:v>
                </c:pt>
              </c:numCache>
            </c:numRef>
          </c:val>
        </c:ser>
        <c:ser>
          <c:idx val="0"/>
          <c:order val="4"/>
          <c:tx>
            <c:strRef>
              <c:f>Figure_8!$A$11</c:f>
              <c:strCache>
                <c:ptCount val="1"/>
                <c:pt idx="0">
                  <c:v>Latin America</c:v>
                </c:pt>
              </c:strCache>
            </c:strRef>
          </c:tx>
          <c:cat>
            <c:strRef>
              <c:f>Figure_8!$J$1:$W$1</c:f>
              <c:strCache>
                <c:ptCount val="14"/>
                <c:pt idx="0">
                  <c:v>06Q1</c:v>
                </c:pt>
                <c:pt idx="1">
                  <c:v>06Q2</c:v>
                </c:pt>
                <c:pt idx="2">
                  <c:v>06Q3</c:v>
                </c:pt>
                <c:pt idx="3">
                  <c:v>06Q4</c:v>
                </c:pt>
                <c:pt idx="4">
                  <c:v>07Q1</c:v>
                </c:pt>
                <c:pt idx="5">
                  <c:v>07Q2</c:v>
                </c:pt>
                <c:pt idx="6">
                  <c:v>07Q3</c:v>
                </c:pt>
                <c:pt idx="7">
                  <c:v>07Q4</c:v>
                </c:pt>
                <c:pt idx="8">
                  <c:v>08Q1</c:v>
                </c:pt>
                <c:pt idx="9">
                  <c:v>08Q2</c:v>
                </c:pt>
                <c:pt idx="10">
                  <c:v>08Q3</c:v>
                </c:pt>
                <c:pt idx="11">
                  <c:v>08Q4</c:v>
                </c:pt>
                <c:pt idx="12">
                  <c:v>09Q1</c:v>
                </c:pt>
                <c:pt idx="13">
                  <c:v>09Q2</c:v>
                </c:pt>
              </c:strCache>
            </c:strRef>
          </c:cat>
          <c:val>
            <c:numRef>
              <c:f>Figure_8!$J$11:$W$11</c:f>
              <c:numCache>
                <c:formatCode>General</c:formatCode>
                <c:ptCount val="14"/>
                <c:pt idx="0">
                  <c:v>10.225</c:v>
                </c:pt>
                <c:pt idx="1">
                  <c:v>7.0590000000000002</c:v>
                </c:pt>
                <c:pt idx="2">
                  <c:v>8.7469999999999999</c:v>
                </c:pt>
                <c:pt idx="3">
                  <c:v>9.2390000000000008</c:v>
                </c:pt>
                <c:pt idx="4">
                  <c:v>35.880000000000003</c:v>
                </c:pt>
                <c:pt idx="5">
                  <c:v>24.367999999999999</c:v>
                </c:pt>
                <c:pt idx="6">
                  <c:v>19.689</c:v>
                </c:pt>
                <c:pt idx="7">
                  <c:v>20.404</c:v>
                </c:pt>
                <c:pt idx="8">
                  <c:v>18.899999999999999</c:v>
                </c:pt>
                <c:pt idx="9">
                  <c:v>32.881999999999998</c:v>
                </c:pt>
                <c:pt idx="10">
                  <c:v>-2.4159999999999999</c:v>
                </c:pt>
                <c:pt idx="11">
                  <c:v>-45.14</c:v>
                </c:pt>
                <c:pt idx="12">
                  <c:v>-21.137</c:v>
                </c:pt>
                <c:pt idx="13">
                  <c:v>1.6419999999999999</c:v>
                </c:pt>
              </c:numCache>
            </c:numRef>
          </c:val>
        </c:ser>
        <c:overlap val="100"/>
        <c:axId val="89122304"/>
        <c:axId val="89123840"/>
      </c:barChart>
      <c:lineChart>
        <c:grouping val="standard"/>
        <c:ser>
          <c:idx val="4"/>
          <c:order val="3"/>
          <c:tx>
            <c:strRef>
              <c:f>Figure_8!$A$15</c:f>
              <c:strCache>
                <c:ptCount val="1"/>
                <c:pt idx="0">
                  <c:v>Total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Figure_8!$B$1:$W$1</c:f>
              <c:strCache>
                <c:ptCount val="22"/>
                <c:pt idx="0">
                  <c:v>04Q1</c:v>
                </c:pt>
                <c:pt idx="1">
                  <c:v>04Q2</c:v>
                </c:pt>
                <c:pt idx="2">
                  <c:v>04Q3</c:v>
                </c:pt>
                <c:pt idx="3">
                  <c:v>04Q4</c:v>
                </c:pt>
                <c:pt idx="4">
                  <c:v>05Q1</c:v>
                </c:pt>
                <c:pt idx="5">
                  <c:v>05Q2</c:v>
                </c:pt>
                <c:pt idx="6">
                  <c:v>05Q3</c:v>
                </c:pt>
                <c:pt idx="7">
                  <c:v>05Q4</c:v>
                </c:pt>
                <c:pt idx="8">
                  <c:v>06Q1</c:v>
                </c:pt>
                <c:pt idx="9">
                  <c:v>06Q2</c:v>
                </c:pt>
                <c:pt idx="10">
                  <c:v>06Q3</c:v>
                </c:pt>
                <c:pt idx="11">
                  <c:v>06Q4</c:v>
                </c:pt>
                <c:pt idx="12">
                  <c:v>07Q1</c:v>
                </c:pt>
                <c:pt idx="13">
                  <c:v>07Q2</c:v>
                </c:pt>
                <c:pt idx="14">
                  <c:v>07Q3</c:v>
                </c:pt>
                <c:pt idx="15">
                  <c:v>07Q4</c:v>
                </c:pt>
                <c:pt idx="16">
                  <c:v>08Q1</c:v>
                </c:pt>
                <c:pt idx="17">
                  <c:v>08Q2</c:v>
                </c:pt>
                <c:pt idx="18">
                  <c:v>08Q3</c:v>
                </c:pt>
                <c:pt idx="19">
                  <c:v>08Q4</c:v>
                </c:pt>
                <c:pt idx="20">
                  <c:v>09Q1</c:v>
                </c:pt>
                <c:pt idx="21">
                  <c:v>09Q2</c:v>
                </c:pt>
              </c:strCache>
            </c:strRef>
          </c:cat>
          <c:val>
            <c:numRef>
              <c:f>Figure_8!$J$15:$W$15</c:f>
              <c:numCache>
                <c:formatCode>General</c:formatCode>
                <c:ptCount val="14"/>
                <c:pt idx="0">
                  <c:v>87.545000000000002</c:v>
                </c:pt>
                <c:pt idx="1">
                  <c:v>61.151000000000003</c:v>
                </c:pt>
                <c:pt idx="2">
                  <c:v>80.769000000000005</c:v>
                </c:pt>
                <c:pt idx="3">
                  <c:v>84.578999999999994</c:v>
                </c:pt>
                <c:pt idx="4">
                  <c:v>146.46899999999999</c:v>
                </c:pt>
                <c:pt idx="5">
                  <c:v>191.29599999999999</c:v>
                </c:pt>
                <c:pt idx="6">
                  <c:v>114.602</c:v>
                </c:pt>
                <c:pt idx="7">
                  <c:v>232.36</c:v>
                </c:pt>
                <c:pt idx="8">
                  <c:v>172.81299999999999</c:v>
                </c:pt>
                <c:pt idx="9">
                  <c:v>111.038</c:v>
                </c:pt>
                <c:pt idx="10">
                  <c:v>0.13100000000000001</c:v>
                </c:pt>
                <c:pt idx="11">
                  <c:v>-279.495</c:v>
                </c:pt>
                <c:pt idx="12">
                  <c:v>-127.122</c:v>
                </c:pt>
                <c:pt idx="13">
                  <c:v>6.2439999999999998</c:v>
                </c:pt>
              </c:numCache>
            </c:numRef>
          </c:val>
        </c:ser>
        <c:marker val="1"/>
        <c:axId val="89122304"/>
        <c:axId val="89123840"/>
      </c:lineChart>
      <c:catAx>
        <c:axId val="89122304"/>
        <c:scaling>
          <c:orientation val="minMax"/>
        </c:scaling>
        <c:axPos val="b"/>
        <c:numFmt formatCode="[$-409]mmm\-yy;@" sourceLinked="0"/>
        <c:maj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89123840"/>
        <c:crosses val="autoZero"/>
        <c:lblAlgn val="ctr"/>
        <c:lblOffset val="100"/>
        <c:tickLblSkip val="4"/>
        <c:tickMarkSkip val="1"/>
      </c:catAx>
      <c:valAx>
        <c:axId val="89123840"/>
        <c:scaling>
          <c:orientation val="minMax"/>
        </c:scaling>
        <c:axPos val="l"/>
        <c:numFmt formatCode="#,##0" sourceLinked="0"/>
        <c:maj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891223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159853306007988"/>
          <c:y val="0.53482626238884345"/>
          <c:w val="0.5236529680365295"/>
          <c:h val="0.26866455125945105"/>
        </c:manualLayout>
      </c:layout>
      <c:spPr>
        <a:noFill/>
        <a:ln w="25400">
          <a:noFill/>
        </a:ln>
      </c:spPr>
      <c:txPr>
        <a:bodyPr/>
        <a:lstStyle/>
        <a:p>
          <a:pPr>
            <a:defRPr sz="57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span"/>
  </c:chart>
  <c:spPr>
    <a:solidFill>
      <a:sysClr val="window" lastClr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111" r="0.75000000000000111" t="1" header="0.5" footer="0.5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7412587412587325E-2"/>
          <c:y val="0.10305343511450381"/>
          <c:w val="0.8391608391608395"/>
          <c:h val="0.68702290076335859"/>
        </c:manualLayout>
      </c:layout>
      <c:lineChart>
        <c:grouping val="standard"/>
        <c:ser>
          <c:idx val="2"/>
          <c:order val="1"/>
          <c:tx>
            <c:strRef>
              <c:f>Figure_7!$C$1</c:f>
              <c:strCache>
                <c:ptCount val="1"/>
                <c:pt idx="0">
                  <c:v>World GDP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Figure_7!$A$2:$A$54</c:f>
              <c:strCache>
                <c:ptCount val="53"/>
                <c:pt idx="0">
                  <c:v>96Q1</c:v>
                </c:pt>
                <c:pt idx="1">
                  <c:v>96Q2</c:v>
                </c:pt>
                <c:pt idx="2">
                  <c:v>96Q3</c:v>
                </c:pt>
                <c:pt idx="3">
                  <c:v>96Q4</c:v>
                </c:pt>
                <c:pt idx="4">
                  <c:v>97Q1</c:v>
                </c:pt>
                <c:pt idx="5">
                  <c:v>97Q2</c:v>
                </c:pt>
                <c:pt idx="6">
                  <c:v>97Q3</c:v>
                </c:pt>
                <c:pt idx="7">
                  <c:v>97Q4</c:v>
                </c:pt>
                <c:pt idx="8">
                  <c:v>98Q1</c:v>
                </c:pt>
                <c:pt idx="9">
                  <c:v>98Q2</c:v>
                </c:pt>
                <c:pt idx="10">
                  <c:v>98Q3</c:v>
                </c:pt>
                <c:pt idx="11">
                  <c:v>98Q4</c:v>
                </c:pt>
                <c:pt idx="12">
                  <c:v>99Q1</c:v>
                </c:pt>
                <c:pt idx="13">
                  <c:v>99Q2</c:v>
                </c:pt>
                <c:pt idx="14">
                  <c:v>99Q3</c:v>
                </c:pt>
                <c:pt idx="15">
                  <c:v>99Q4</c:v>
                </c:pt>
                <c:pt idx="16">
                  <c:v>00Q1</c:v>
                </c:pt>
                <c:pt idx="17">
                  <c:v>00Q2</c:v>
                </c:pt>
                <c:pt idx="18">
                  <c:v>00Q3</c:v>
                </c:pt>
                <c:pt idx="19">
                  <c:v>00Q4</c:v>
                </c:pt>
                <c:pt idx="20">
                  <c:v>01Q1</c:v>
                </c:pt>
                <c:pt idx="21">
                  <c:v>01Q2</c:v>
                </c:pt>
                <c:pt idx="22">
                  <c:v>01Q3</c:v>
                </c:pt>
                <c:pt idx="23">
                  <c:v>01Q4</c:v>
                </c:pt>
                <c:pt idx="24">
                  <c:v>02Q1</c:v>
                </c:pt>
                <c:pt idx="25">
                  <c:v>02Q2</c:v>
                </c:pt>
                <c:pt idx="26">
                  <c:v>02Q3</c:v>
                </c:pt>
                <c:pt idx="27">
                  <c:v>02Q4</c:v>
                </c:pt>
                <c:pt idx="28">
                  <c:v>03Q1</c:v>
                </c:pt>
                <c:pt idx="29">
                  <c:v>03Q2</c:v>
                </c:pt>
                <c:pt idx="30">
                  <c:v>03Q3</c:v>
                </c:pt>
                <c:pt idx="31">
                  <c:v>03Q4</c:v>
                </c:pt>
                <c:pt idx="32">
                  <c:v>04Q1</c:v>
                </c:pt>
                <c:pt idx="33">
                  <c:v>04Q2</c:v>
                </c:pt>
                <c:pt idx="34">
                  <c:v>04Q3</c:v>
                </c:pt>
                <c:pt idx="35">
                  <c:v>04Q4</c:v>
                </c:pt>
                <c:pt idx="36">
                  <c:v>05Q1</c:v>
                </c:pt>
                <c:pt idx="37">
                  <c:v>05Q2</c:v>
                </c:pt>
                <c:pt idx="38">
                  <c:v>05Q3</c:v>
                </c:pt>
                <c:pt idx="39">
                  <c:v>05Q4</c:v>
                </c:pt>
                <c:pt idx="40">
                  <c:v>06Q1</c:v>
                </c:pt>
                <c:pt idx="41">
                  <c:v>06Q2</c:v>
                </c:pt>
                <c:pt idx="42">
                  <c:v>06Q3</c:v>
                </c:pt>
                <c:pt idx="43">
                  <c:v>06Q4</c:v>
                </c:pt>
                <c:pt idx="44">
                  <c:v>07Q1</c:v>
                </c:pt>
                <c:pt idx="45">
                  <c:v>07Q2</c:v>
                </c:pt>
                <c:pt idx="46">
                  <c:v>07Q3</c:v>
                </c:pt>
                <c:pt idx="47">
                  <c:v>07Q4</c:v>
                </c:pt>
                <c:pt idx="48">
                  <c:v>08Q1</c:v>
                </c:pt>
                <c:pt idx="49">
                  <c:v>08Q2</c:v>
                </c:pt>
                <c:pt idx="50">
                  <c:v>08Q3</c:v>
                </c:pt>
                <c:pt idx="51">
                  <c:v>08Q4</c:v>
                </c:pt>
                <c:pt idx="52">
                  <c:v>09Q1</c:v>
                </c:pt>
              </c:strCache>
            </c:strRef>
          </c:cat>
          <c:val>
            <c:numRef>
              <c:f>Figure_7!$C$2:$C$54</c:f>
              <c:numCache>
                <c:formatCode>General</c:formatCode>
                <c:ptCount val="53"/>
                <c:pt idx="1">
                  <c:v>4.7</c:v>
                </c:pt>
                <c:pt idx="2">
                  <c:v>3.4</c:v>
                </c:pt>
                <c:pt idx="3">
                  <c:v>4.0999999999999996</c:v>
                </c:pt>
                <c:pt idx="4">
                  <c:v>3.6</c:v>
                </c:pt>
                <c:pt idx="5">
                  <c:v>5.0999999999999996</c:v>
                </c:pt>
                <c:pt idx="6">
                  <c:v>3.1</c:v>
                </c:pt>
                <c:pt idx="7">
                  <c:v>4.2</c:v>
                </c:pt>
                <c:pt idx="8">
                  <c:v>0.2</c:v>
                </c:pt>
                <c:pt idx="9">
                  <c:v>1.6</c:v>
                </c:pt>
                <c:pt idx="10">
                  <c:v>2.2000000000000002</c:v>
                </c:pt>
                <c:pt idx="11">
                  <c:v>4.2</c:v>
                </c:pt>
                <c:pt idx="12">
                  <c:v>3.4</c:v>
                </c:pt>
                <c:pt idx="13">
                  <c:v>3.9</c:v>
                </c:pt>
                <c:pt idx="14">
                  <c:v>4.5</c:v>
                </c:pt>
                <c:pt idx="15">
                  <c:v>6.6</c:v>
                </c:pt>
                <c:pt idx="16">
                  <c:v>5.6</c:v>
                </c:pt>
                <c:pt idx="17">
                  <c:v>5.0999999999999996</c:v>
                </c:pt>
                <c:pt idx="18">
                  <c:v>2.6</c:v>
                </c:pt>
                <c:pt idx="19">
                  <c:v>3</c:v>
                </c:pt>
                <c:pt idx="20">
                  <c:v>1</c:v>
                </c:pt>
                <c:pt idx="21">
                  <c:v>1.9</c:v>
                </c:pt>
                <c:pt idx="22">
                  <c:v>0.6</c:v>
                </c:pt>
                <c:pt idx="23">
                  <c:v>1.6</c:v>
                </c:pt>
                <c:pt idx="24">
                  <c:v>3.1</c:v>
                </c:pt>
                <c:pt idx="25">
                  <c:v>4.4000000000000004</c:v>
                </c:pt>
                <c:pt idx="26">
                  <c:v>3.3</c:v>
                </c:pt>
                <c:pt idx="27">
                  <c:v>1.7</c:v>
                </c:pt>
                <c:pt idx="28">
                  <c:v>1.9</c:v>
                </c:pt>
                <c:pt idx="29">
                  <c:v>3.3</c:v>
                </c:pt>
                <c:pt idx="30">
                  <c:v>6.2</c:v>
                </c:pt>
                <c:pt idx="31">
                  <c:v>5.3</c:v>
                </c:pt>
                <c:pt idx="32">
                  <c:v>4.3</c:v>
                </c:pt>
                <c:pt idx="33">
                  <c:v>3.9</c:v>
                </c:pt>
                <c:pt idx="34">
                  <c:v>3.8</c:v>
                </c:pt>
                <c:pt idx="35">
                  <c:v>4.0999999999999996</c:v>
                </c:pt>
                <c:pt idx="36">
                  <c:v>3.9</c:v>
                </c:pt>
                <c:pt idx="37">
                  <c:v>4.5</c:v>
                </c:pt>
                <c:pt idx="38">
                  <c:v>4.7</c:v>
                </c:pt>
                <c:pt idx="39">
                  <c:v>4.8</c:v>
                </c:pt>
                <c:pt idx="40">
                  <c:v>5.2</c:v>
                </c:pt>
                <c:pt idx="41">
                  <c:v>4.8</c:v>
                </c:pt>
                <c:pt idx="42">
                  <c:v>3.9</c:v>
                </c:pt>
                <c:pt idx="43">
                  <c:v>5.3</c:v>
                </c:pt>
                <c:pt idx="44">
                  <c:v>5.6</c:v>
                </c:pt>
                <c:pt idx="45">
                  <c:v>4.8</c:v>
                </c:pt>
                <c:pt idx="46">
                  <c:v>4.3</c:v>
                </c:pt>
                <c:pt idx="47">
                  <c:v>4.7</c:v>
                </c:pt>
                <c:pt idx="48">
                  <c:v>3.9</c:v>
                </c:pt>
                <c:pt idx="49">
                  <c:v>1.8</c:v>
                </c:pt>
                <c:pt idx="50">
                  <c:v>-0.5</c:v>
                </c:pt>
                <c:pt idx="51">
                  <c:v>-5.3</c:v>
                </c:pt>
                <c:pt idx="52">
                  <c:v>-6.3</c:v>
                </c:pt>
              </c:numCache>
            </c:numRef>
          </c:val>
        </c:ser>
        <c:marker val="1"/>
        <c:axId val="73739264"/>
        <c:axId val="73751168"/>
      </c:lineChart>
      <c:lineChart>
        <c:grouping val="standard"/>
        <c:ser>
          <c:idx val="1"/>
          <c:order val="0"/>
          <c:tx>
            <c:strRef>
              <c:f>Figure_7!$B$1</c:f>
              <c:strCache>
                <c:ptCount val="1"/>
                <c:pt idx="0">
                  <c:v>World Trade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Figure_7!$A$2:$A$54</c:f>
              <c:strCache>
                <c:ptCount val="53"/>
                <c:pt idx="0">
                  <c:v>96Q1</c:v>
                </c:pt>
                <c:pt idx="1">
                  <c:v>96Q2</c:v>
                </c:pt>
                <c:pt idx="2">
                  <c:v>96Q3</c:v>
                </c:pt>
                <c:pt idx="3">
                  <c:v>96Q4</c:v>
                </c:pt>
                <c:pt idx="4">
                  <c:v>97Q1</c:v>
                </c:pt>
                <c:pt idx="5">
                  <c:v>97Q2</c:v>
                </c:pt>
                <c:pt idx="6">
                  <c:v>97Q3</c:v>
                </c:pt>
                <c:pt idx="7">
                  <c:v>97Q4</c:v>
                </c:pt>
                <c:pt idx="8">
                  <c:v>98Q1</c:v>
                </c:pt>
                <c:pt idx="9">
                  <c:v>98Q2</c:v>
                </c:pt>
                <c:pt idx="10">
                  <c:v>98Q3</c:v>
                </c:pt>
                <c:pt idx="11">
                  <c:v>98Q4</c:v>
                </c:pt>
                <c:pt idx="12">
                  <c:v>99Q1</c:v>
                </c:pt>
                <c:pt idx="13">
                  <c:v>99Q2</c:v>
                </c:pt>
                <c:pt idx="14">
                  <c:v>99Q3</c:v>
                </c:pt>
                <c:pt idx="15">
                  <c:v>99Q4</c:v>
                </c:pt>
                <c:pt idx="16">
                  <c:v>00Q1</c:v>
                </c:pt>
                <c:pt idx="17">
                  <c:v>00Q2</c:v>
                </c:pt>
                <c:pt idx="18">
                  <c:v>00Q3</c:v>
                </c:pt>
                <c:pt idx="19">
                  <c:v>00Q4</c:v>
                </c:pt>
                <c:pt idx="20">
                  <c:v>01Q1</c:v>
                </c:pt>
                <c:pt idx="21">
                  <c:v>01Q2</c:v>
                </c:pt>
                <c:pt idx="22">
                  <c:v>01Q3</c:v>
                </c:pt>
                <c:pt idx="23">
                  <c:v>01Q4</c:v>
                </c:pt>
                <c:pt idx="24">
                  <c:v>02Q1</c:v>
                </c:pt>
                <c:pt idx="25">
                  <c:v>02Q2</c:v>
                </c:pt>
                <c:pt idx="26">
                  <c:v>02Q3</c:v>
                </c:pt>
                <c:pt idx="27">
                  <c:v>02Q4</c:v>
                </c:pt>
                <c:pt idx="28">
                  <c:v>03Q1</c:v>
                </c:pt>
                <c:pt idx="29">
                  <c:v>03Q2</c:v>
                </c:pt>
                <c:pt idx="30">
                  <c:v>03Q3</c:v>
                </c:pt>
                <c:pt idx="31">
                  <c:v>03Q4</c:v>
                </c:pt>
                <c:pt idx="32">
                  <c:v>04Q1</c:v>
                </c:pt>
                <c:pt idx="33">
                  <c:v>04Q2</c:v>
                </c:pt>
                <c:pt idx="34">
                  <c:v>04Q3</c:v>
                </c:pt>
                <c:pt idx="35">
                  <c:v>04Q4</c:v>
                </c:pt>
                <c:pt idx="36">
                  <c:v>05Q1</c:v>
                </c:pt>
                <c:pt idx="37">
                  <c:v>05Q2</c:v>
                </c:pt>
                <c:pt idx="38">
                  <c:v>05Q3</c:v>
                </c:pt>
                <c:pt idx="39">
                  <c:v>05Q4</c:v>
                </c:pt>
                <c:pt idx="40">
                  <c:v>06Q1</c:v>
                </c:pt>
                <c:pt idx="41">
                  <c:v>06Q2</c:v>
                </c:pt>
                <c:pt idx="42">
                  <c:v>06Q3</c:v>
                </c:pt>
                <c:pt idx="43">
                  <c:v>06Q4</c:v>
                </c:pt>
                <c:pt idx="44">
                  <c:v>07Q1</c:v>
                </c:pt>
                <c:pt idx="45">
                  <c:v>07Q2</c:v>
                </c:pt>
                <c:pt idx="46">
                  <c:v>07Q3</c:v>
                </c:pt>
                <c:pt idx="47">
                  <c:v>07Q4</c:v>
                </c:pt>
                <c:pt idx="48">
                  <c:v>08Q1</c:v>
                </c:pt>
                <c:pt idx="49">
                  <c:v>08Q2</c:v>
                </c:pt>
                <c:pt idx="50">
                  <c:v>08Q3</c:v>
                </c:pt>
                <c:pt idx="51">
                  <c:v>08Q4</c:v>
                </c:pt>
                <c:pt idx="52">
                  <c:v>09Q1</c:v>
                </c:pt>
              </c:strCache>
            </c:strRef>
          </c:cat>
          <c:val>
            <c:numRef>
              <c:f>Figure_7!$B$2:$B$54</c:f>
              <c:numCache>
                <c:formatCode>General</c:formatCode>
                <c:ptCount val="53"/>
                <c:pt idx="1">
                  <c:v>6.1</c:v>
                </c:pt>
                <c:pt idx="2">
                  <c:v>8.9</c:v>
                </c:pt>
                <c:pt idx="3">
                  <c:v>10.7</c:v>
                </c:pt>
                <c:pt idx="4">
                  <c:v>10.6</c:v>
                </c:pt>
                <c:pt idx="5">
                  <c:v>15.9</c:v>
                </c:pt>
                <c:pt idx="6">
                  <c:v>6.9</c:v>
                </c:pt>
                <c:pt idx="7">
                  <c:v>3.6</c:v>
                </c:pt>
                <c:pt idx="8">
                  <c:v>6.5</c:v>
                </c:pt>
                <c:pt idx="9">
                  <c:v>-1.4</c:v>
                </c:pt>
                <c:pt idx="10">
                  <c:v>-1.8</c:v>
                </c:pt>
                <c:pt idx="11">
                  <c:v>5.3</c:v>
                </c:pt>
                <c:pt idx="12">
                  <c:v>2.4</c:v>
                </c:pt>
                <c:pt idx="13">
                  <c:v>10</c:v>
                </c:pt>
                <c:pt idx="14">
                  <c:v>12</c:v>
                </c:pt>
                <c:pt idx="15">
                  <c:v>17.8</c:v>
                </c:pt>
                <c:pt idx="16">
                  <c:v>18.600000000000001</c:v>
                </c:pt>
                <c:pt idx="17">
                  <c:v>14.4</c:v>
                </c:pt>
                <c:pt idx="18">
                  <c:v>9.49</c:v>
                </c:pt>
                <c:pt idx="19">
                  <c:v>2.68</c:v>
                </c:pt>
                <c:pt idx="20">
                  <c:v>-2.12</c:v>
                </c:pt>
                <c:pt idx="21">
                  <c:v>-7.7</c:v>
                </c:pt>
                <c:pt idx="22">
                  <c:v>-7.3</c:v>
                </c:pt>
                <c:pt idx="23">
                  <c:v>-1.5</c:v>
                </c:pt>
                <c:pt idx="24">
                  <c:v>10.6</c:v>
                </c:pt>
                <c:pt idx="25">
                  <c:v>12.7</c:v>
                </c:pt>
                <c:pt idx="26">
                  <c:v>7.2</c:v>
                </c:pt>
                <c:pt idx="27">
                  <c:v>1.1000000000000001</c:v>
                </c:pt>
                <c:pt idx="28">
                  <c:v>6.2</c:v>
                </c:pt>
                <c:pt idx="29">
                  <c:v>2.2000000000000002</c:v>
                </c:pt>
                <c:pt idx="30">
                  <c:v>8.9</c:v>
                </c:pt>
                <c:pt idx="31">
                  <c:v>18</c:v>
                </c:pt>
                <c:pt idx="32">
                  <c:v>10</c:v>
                </c:pt>
                <c:pt idx="33">
                  <c:v>14.1</c:v>
                </c:pt>
                <c:pt idx="34">
                  <c:v>1.3</c:v>
                </c:pt>
                <c:pt idx="35">
                  <c:v>10.7</c:v>
                </c:pt>
                <c:pt idx="36">
                  <c:v>5</c:v>
                </c:pt>
                <c:pt idx="37">
                  <c:v>14.1</c:v>
                </c:pt>
                <c:pt idx="38">
                  <c:v>4.2</c:v>
                </c:pt>
                <c:pt idx="39">
                  <c:v>12.1</c:v>
                </c:pt>
                <c:pt idx="40">
                  <c:v>12.7</c:v>
                </c:pt>
                <c:pt idx="41">
                  <c:v>7.6</c:v>
                </c:pt>
                <c:pt idx="42">
                  <c:v>4</c:v>
                </c:pt>
                <c:pt idx="43">
                  <c:v>11.4</c:v>
                </c:pt>
                <c:pt idx="44">
                  <c:v>7.8</c:v>
                </c:pt>
                <c:pt idx="45">
                  <c:v>4</c:v>
                </c:pt>
                <c:pt idx="46">
                  <c:v>8.3000000000000007</c:v>
                </c:pt>
                <c:pt idx="47">
                  <c:v>11.4</c:v>
                </c:pt>
                <c:pt idx="48">
                  <c:v>10.8</c:v>
                </c:pt>
                <c:pt idx="49">
                  <c:v>1.2</c:v>
                </c:pt>
                <c:pt idx="50">
                  <c:v>-3</c:v>
                </c:pt>
                <c:pt idx="51">
                  <c:v>-32.200000000000003</c:v>
                </c:pt>
                <c:pt idx="52">
                  <c:v>-35.5</c:v>
                </c:pt>
              </c:numCache>
            </c:numRef>
          </c:val>
        </c:ser>
        <c:marker val="1"/>
        <c:axId val="73773056"/>
        <c:axId val="73774976"/>
      </c:lineChart>
      <c:catAx>
        <c:axId val="73739264"/>
        <c:scaling>
          <c:orientation val="minMax"/>
        </c:scaling>
        <c:axPos val="b"/>
        <c:numFmt formatCode="yy" sourceLinked="0"/>
        <c:majorTickMark val="in"/>
        <c:minorTickMark val="in"/>
        <c:tickLblPos val="low"/>
        <c:spPr>
          <a:ln w="3175">
            <a:solidFill>
              <a:srgbClr val="000000"/>
            </a:solidFill>
            <a:prstDash val="solid"/>
            <a:beve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73751168"/>
        <c:crossesAt val="-1000"/>
        <c:lblAlgn val="ctr"/>
        <c:lblOffset val="100"/>
        <c:tickLblSkip val="8"/>
        <c:tickMarkSkip val="4"/>
      </c:catAx>
      <c:valAx>
        <c:axId val="73751168"/>
        <c:scaling>
          <c:orientation val="minMax"/>
        </c:scaling>
        <c:axPos val="r"/>
        <c:numFmt formatCode="0" sourceLinked="0"/>
        <c:majorTickMark val="in"/>
        <c:tickLblPos val="nextTo"/>
        <c:spPr>
          <a:ln w="3175">
            <a:solidFill>
              <a:srgbClr val="000000"/>
            </a:solidFill>
            <a:prstDash val="solid"/>
            <a:beve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73739264"/>
        <c:crosses val="max"/>
        <c:crossBetween val="midCat"/>
        <c:minorUnit val="1"/>
      </c:valAx>
      <c:catAx>
        <c:axId val="73773056"/>
        <c:scaling>
          <c:orientation val="minMax"/>
        </c:scaling>
        <c:delete val="1"/>
        <c:axPos val="b"/>
        <c:numFmt formatCode="General" sourceLinked="1"/>
        <c:tickLblPos val="none"/>
        <c:crossAx val="73774976"/>
        <c:crosses val="autoZero"/>
        <c:auto val="1"/>
        <c:lblAlgn val="ctr"/>
        <c:lblOffset val="100"/>
      </c:catAx>
      <c:valAx>
        <c:axId val="73774976"/>
        <c:scaling>
          <c:orientation val="minMax"/>
        </c:scaling>
        <c:axPos val="l"/>
        <c:numFmt formatCode="General" sourceLinked="1"/>
        <c:majorTickMark val="in"/>
        <c:tickLblPos val="nextTo"/>
        <c:spPr>
          <a:ln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73773056"/>
        <c:crosses val="autoZero"/>
        <c:crossBetween val="midCat"/>
      </c:valAx>
      <c:spPr>
        <a:noFill/>
        <a:ln w="12700">
          <a:solidFill>
            <a:srgbClr val="000000"/>
          </a:solidFill>
          <a:bevel/>
        </a:ln>
      </c:spPr>
    </c:plotArea>
    <c:plotVisOnly val="1"/>
    <c:dispBlanksAs val="span"/>
  </c:chart>
  <c:spPr>
    <a:solidFill>
      <a:schemeClr val="bg1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4287864752200094"/>
          <c:y val="0.13378354396091938"/>
          <c:w val="0.75282692604600965"/>
          <c:h val="0.67890641783656624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Pt>
            <c:idx val="33"/>
            <c:marker>
              <c:spPr>
                <a:solidFill>
                  <a:srgbClr val="00B050"/>
                </a:solidFill>
                <a:ln>
                  <a:solidFill>
                    <a:srgbClr val="00B050"/>
                  </a:solidFill>
                  <a:prstDash val="solid"/>
                </a:ln>
              </c:spPr>
            </c:marker>
          </c:dPt>
          <c:dPt>
            <c:idx val="34"/>
            <c:marker>
              <c:spPr>
                <a:solidFill>
                  <a:srgbClr val="00B050"/>
                </a:solidFill>
                <a:ln>
                  <a:solidFill>
                    <a:srgbClr val="00B050"/>
                  </a:solidFill>
                  <a:prstDash val="solid"/>
                </a:ln>
              </c:spPr>
            </c:marker>
          </c:dPt>
          <c:dLbls>
            <c:dLbl>
              <c:idx val="0"/>
              <c:layout/>
              <c:tx>
                <c:strRef>
                  <c:f>[16]data_hk_sgp_35c!$C$4</c:f>
                  <c:strCache>
                    <c:ptCount val="1"/>
                    <c:pt idx="0">
                      <c:v>ARG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"/>
              <c:layout/>
              <c:tx>
                <c:strRef>
                  <c:f>[16]data_hk_sgp_35c!$C$5</c:f>
                  <c:strCache>
                    <c:ptCount val="1"/>
                    <c:pt idx="0">
                      <c:v>BRA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"/>
              <c:layout/>
              <c:tx>
                <c:strRef>
                  <c:f>[16]data_hk_sgp_35c!$C$6</c:f>
                  <c:strCache>
                    <c:ptCount val="1"/>
                    <c:pt idx="0">
                      <c:v>CHL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3"/>
              <c:layout/>
              <c:tx>
                <c:strRef>
                  <c:f>[16]data_hk_sgp_35c!$C$7</c:f>
                  <c:strCache>
                    <c:ptCount val="1"/>
                    <c:pt idx="0">
                      <c:v>CHN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4"/>
              <c:layout/>
              <c:tx>
                <c:strRef>
                  <c:f>[16]data_hk_sgp_35c!$C$8</c:f>
                  <c:strCache>
                    <c:ptCount val="1"/>
                    <c:pt idx="0">
                      <c:v>COL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5"/>
              <c:layout>
                <c:manualLayout>
                  <c:x val="-8.8235294117647745E-2"/>
                  <c:y val="1.396973224679867E-2"/>
                </c:manualLayout>
              </c:layout>
              <c:tx>
                <c:strRef>
                  <c:f>[16]data_hk_sgp_35c!$C$9</c:f>
                  <c:strCache>
                    <c:ptCount val="1"/>
                    <c:pt idx="0">
                      <c:v>HRV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6"/>
              <c:tx>
                <c:strRef>
                  <c:f>[16]data_hk_sgp_35c!$C$10</c:f>
                  <c:strCache>
                    <c:ptCount val="1"/>
                    <c:pt idx="0">
                      <c:v>DOM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7"/>
              <c:layout/>
              <c:tx>
                <c:strRef>
                  <c:f>[16]data_hk_sgp_35c!$C$11</c:f>
                  <c:strCache>
                    <c:ptCount val="1"/>
                    <c:pt idx="0">
                      <c:v>EST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8"/>
              <c:layout/>
              <c:tx>
                <c:strRef>
                  <c:f>[16]data_hk_sgp_35c!$C$12</c:f>
                  <c:strCache>
                    <c:ptCount val="1"/>
                    <c:pt idx="0">
                      <c:v>HUN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9"/>
              <c:layout/>
              <c:tx>
                <c:strRef>
                  <c:f>[16]data_hk_sgp_35c!$C$13</c:f>
                  <c:strCache>
                    <c:ptCount val="1"/>
                    <c:pt idx="0">
                      <c:v>IND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0"/>
              <c:layout/>
              <c:tx>
                <c:strRef>
                  <c:f>[16]data_hk_sgp_35c!$C$14</c:f>
                  <c:strCache>
                    <c:ptCount val="1"/>
                    <c:pt idx="0">
                      <c:v>IDN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1"/>
              <c:layout/>
              <c:tx>
                <c:strRef>
                  <c:f>[16]data_hk_sgp_35c!$C$15</c:f>
                  <c:strCache>
                    <c:ptCount val="1"/>
                    <c:pt idx="0">
                      <c:v>LVA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2"/>
              <c:layout/>
              <c:tx>
                <c:strRef>
                  <c:f>[16]data_hk_sgp_35c!$C$16</c:f>
                  <c:strCache>
                    <c:ptCount val="1"/>
                    <c:pt idx="0">
                      <c:v>LTU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3"/>
              <c:layout>
                <c:manualLayout>
                  <c:x val="-0.10294117647058824"/>
                  <c:y val="-3.7959667852906297E-2"/>
                </c:manualLayout>
              </c:layout>
              <c:tx>
                <c:strRef>
                  <c:f>[16]data_hk_sgp_35c!$C$17</c:f>
                  <c:strCache>
                    <c:ptCount val="1"/>
                    <c:pt idx="0">
                      <c:v>MYS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4"/>
              <c:layout/>
              <c:tx>
                <c:strRef>
                  <c:f>[16]data_hk_sgp_35c!$C$18</c:f>
                  <c:strCache>
                    <c:ptCount val="1"/>
                    <c:pt idx="0">
                      <c:v>MEX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5"/>
              <c:layout/>
              <c:tx>
                <c:strRef>
                  <c:f>[16]data_hk_sgp_35c!$C$19</c:f>
                  <c:strCache>
                    <c:ptCount val="1"/>
                    <c:pt idx="0">
                      <c:v>PER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6"/>
              <c:layout/>
              <c:tx>
                <c:strRef>
                  <c:f>[16]data_hk_sgp_35c!$C$20</c:f>
                  <c:strCache>
                    <c:ptCount val="1"/>
                    <c:pt idx="0">
                      <c:v>PHL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7"/>
              <c:layout>
                <c:manualLayout>
                  <c:x val="-6.8627450980392274E-2"/>
                  <c:y val="4.6565774155995394E-2"/>
                </c:manualLayout>
              </c:layout>
              <c:tx>
                <c:strRef>
                  <c:f>[16]data_hk_sgp_35c!$C$21</c:f>
                  <c:strCache>
                    <c:ptCount val="1"/>
                    <c:pt idx="0">
                      <c:v>RUS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8"/>
              <c:layout/>
              <c:tx>
                <c:strRef>
                  <c:f>[16]data_hk_sgp_35c!$C$22</c:f>
                  <c:strCache>
                    <c:ptCount val="1"/>
                    <c:pt idx="0">
                      <c:v>SER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19"/>
              <c:layout/>
              <c:tx>
                <c:strRef>
                  <c:f>[16]data_hk_sgp_35c!$C$23</c:f>
                  <c:strCache>
                    <c:ptCount val="1"/>
                    <c:pt idx="0">
                      <c:v>ZAF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0"/>
              <c:layout/>
              <c:tx>
                <c:strRef>
                  <c:f>[16]data_hk_sgp_35c!$C$24</c:f>
                  <c:strCache>
                    <c:ptCount val="1"/>
                    <c:pt idx="0">
                      <c:v>THA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1"/>
              <c:layout/>
              <c:tx>
                <c:strRef>
                  <c:f>[16]data_hk_sgp_35c!$C$25</c:f>
                  <c:strCache>
                    <c:ptCount val="1"/>
                    <c:pt idx="0">
                      <c:v>TUR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2"/>
              <c:layout>
                <c:manualLayout>
                  <c:x val="-3.3729128915841837E-2"/>
                  <c:y val="-2.8240034362414516E-2"/>
                </c:manualLayout>
              </c:layout>
              <c:tx>
                <c:strRef>
                  <c:f>[16]data_hk_sgp_35c!$C$26</c:f>
                  <c:strCache>
                    <c:ptCount val="1"/>
                    <c:pt idx="0">
                      <c:v>VEN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3"/>
              <c:layout>
                <c:manualLayout>
                  <c:x val="-0.12254901960784233"/>
                  <c:y val="-3.6665963902359134E-7"/>
                </c:manualLayout>
              </c:layout>
              <c:tx>
                <c:strRef>
                  <c:f>[16]data_hk_sgp_35c!$C$27</c:f>
                  <c:strCache>
                    <c:ptCount val="1"/>
                    <c:pt idx="0">
                      <c:v>BLR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4"/>
              <c:layout>
                <c:manualLayout>
                  <c:x val="-9.313725490196087E-2"/>
                  <c:y val="3.7959667852906352E-2"/>
                </c:manualLayout>
              </c:layout>
              <c:tx>
                <c:strRef>
                  <c:f>[16]data_hk_sgp_35c!$C$28</c:f>
                  <c:strCache>
                    <c:ptCount val="1"/>
                    <c:pt idx="0">
                      <c:v>BUL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5"/>
              <c:layout/>
              <c:tx>
                <c:strRef>
                  <c:f>[16]data_hk_sgp_35c!$C$29</c:f>
                  <c:strCache>
                    <c:ptCount val="1"/>
                    <c:pt idx="0">
                      <c:v>CZE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6"/>
              <c:layout>
                <c:manualLayout>
                  <c:x val="-1.9273787951909621E-2"/>
                  <c:y val="-2.3533361968678782E-2"/>
                </c:manualLayout>
              </c:layout>
              <c:tx>
                <c:strRef>
                  <c:f>[16]data_hk_sgp_35c!$C$30</c:f>
                  <c:strCache>
                    <c:ptCount val="1"/>
                    <c:pt idx="0">
                      <c:v>POL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7"/>
              <c:layout/>
              <c:tx>
                <c:strRef>
                  <c:f>[16]data_hk_sgp_35c!$C$31</c:f>
                  <c:strCache>
                    <c:ptCount val="1"/>
                    <c:pt idx="0">
                      <c:v>SVK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8"/>
              <c:layout>
                <c:manualLayout>
                  <c:x val="-1.4455340963932306E-2"/>
                  <c:y val="-1.882668957494301E-2"/>
                </c:manualLayout>
              </c:layout>
              <c:tx>
                <c:strRef>
                  <c:f>[16]data_hk_sgp_35c!$C$32</c:f>
                  <c:strCache>
                    <c:ptCount val="1"/>
                    <c:pt idx="0">
                      <c:v>SVN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29"/>
              <c:layout>
                <c:manualLayout>
                  <c:x val="-9.3137254901960786E-2"/>
                  <c:y val="3.7252619324796281E-2"/>
                </c:manualLayout>
              </c:layout>
              <c:tx>
                <c:strRef>
                  <c:f>[16]data_hk_sgp_35c!$C$33</c:f>
                  <c:strCache>
                    <c:ptCount val="1"/>
                    <c:pt idx="0">
                      <c:v>VNM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30"/>
              <c:layout/>
              <c:tx>
                <c:strRef>
                  <c:f>[16]data_hk_sgp_35c!$C$34</c:f>
                  <c:strCache>
                    <c:ptCount val="1"/>
                    <c:pt idx="0">
                      <c:v>ISR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31"/>
              <c:layout/>
              <c:tx>
                <c:strRef>
                  <c:f>[16]data_hk_sgp_35c!$C$35</c:f>
                  <c:strCache>
                    <c:ptCount val="1"/>
                    <c:pt idx="0">
                      <c:v>KOR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32"/>
              <c:layout>
                <c:manualLayout>
                  <c:x val="-1.9607843137254811E-2"/>
                  <c:y val="-2.3282887077997676E-2"/>
                </c:manualLayout>
              </c:layout>
              <c:tx>
                <c:strRef>
                  <c:f>[16]data_hk_sgp_35c!$C$36</c:f>
                  <c:strCache>
                    <c:ptCount val="1"/>
                    <c:pt idx="0">
                      <c:v>TWN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33"/>
              <c:tx>
                <c:strRef>
                  <c:f>[16]data_hk_sgp_35c!$C$37</c:f>
                  <c:strCache>
                    <c:ptCount val="1"/>
                    <c:pt idx="0">
                      <c:v>SGP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Lbl>
              <c:idx val="34"/>
              <c:tx>
                <c:strRef>
                  <c:f>[16]data_hk_sgp_35c!$C$38</c:f>
                  <c:strCache>
                    <c:ptCount val="1"/>
                    <c:pt idx="0">
                      <c:v>HKG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</c:dLbl>
            <c:delete val="1"/>
          </c:dLbls>
          <c:trendline>
            <c:spPr>
              <a:ln w="25400">
                <a:solidFill>
                  <a:srgbClr val="FF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6.8403722261989985E-2"/>
                  <c:y val="-0.34981233754486918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FF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</c:trendlineLbl>
          </c:trendline>
          <c:xVal>
            <c:numRef>
              <c:f>fig_9_10!$C$5:$C$37</c:f>
              <c:numCache>
                <c:formatCode>0.00</c:formatCode>
                <c:ptCount val="33"/>
                <c:pt idx="0">
                  <c:v>21.340845693242976</c:v>
                </c:pt>
                <c:pt idx="1">
                  <c:v>11.681399481830136</c:v>
                </c:pt>
                <c:pt idx="2">
                  <c:v>41.261025131509157</c:v>
                </c:pt>
                <c:pt idx="3">
                  <c:v>36.235944360490706</c:v>
                </c:pt>
                <c:pt idx="4">
                  <c:v>14.401382919977912</c:v>
                </c:pt>
                <c:pt idx="5">
                  <c:v>21.546157225434527</c:v>
                </c:pt>
                <c:pt idx="6">
                  <c:v>17.992215423342572</c:v>
                </c:pt>
                <c:pt idx="7">
                  <c:v>51.37309501639308</c:v>
                </c:pt>
                <c:pt idx="8">
                  <c:v>69.557393926023963</c:v>
                </c:pt>
                <c:pt idx="9">
                  <c:v>14.360478969715585</c:v>
                </c:pt>
                <c:pt idx="10">
                  <c:v>26.415969288263092</c:v>
                </c:pt>
                <c:pt idx="11">
                  <c:v>27.330571441437389</c:v>
                </c:pt>
                <c:pt idx="12">
                  <c:v>43.993136907478274</c:v>
                </c:pt>
                <c:pt idx="13">
                  <c:v>94.545498430052888</c:v>
                </c:pt>
                <c:pt idx="14">
                  <c:v>26.526832221848757</c:v>
                </c:pt>
                <c:pt idx="15">
                  <c:v>25.938331565529694</c:v>
                </c:pt>
                <c:pt idx="16">
                  <c:v>34.927229416250398</c:v>
                </c:pt>
                <c:pt idx="17">
                  <c:v>27.08004117281234</c:v>
                </c:pt>
                <c:pt idx="18">
                  <c:v>21.638348533626925</c:v>
                </c:pt>
                <c:pt idx="19">
                  <c:v>24.392699409020068</c:v>
                </c:pt>
                <c:pt idx="20">
                  <c:v>62.415842144633373</c:v>
                </c:pt>
                <c:pt idx="21">
                  <c:v>16.431518566355326</c:v>
                </c:pt>
                <c:pt idx="22">
                  <c:v>6.9690866595755168</c:v>
                </c:pt>
                <c:pt idx="23">
                  <c:v>53.734949786283472</c:v>
                </c:pt>
                <c:pt idx="24">
                  <c:v>46.682543882861424</c:v>
                </c:pt>
                <c:pt idx="25">
                  <c:v>70.096299257567097</c:v>
                </c:pt>
                <c:pt idx="26">
                  <c:v>32.774846712579141</c:v>
                </c:pt>
                <c:pt idx="27">
                  <c:v>45.88537168560606</c:v>
                </c:pt>
                <c:pt idx="28">
                  <c:v>56.132262304904991</c:v>
                </c:pt>
                <c:pt idx="29">
                  <c:v>68.288206205574454</c:v>
                </c:pt>
                <c:pt idx="30">
                  <c:v>27.465597643903756</c:v>
                </c:pt>
                <c:pt idx="31">
                  <c:v>35.398527320328071</c:v>
                </c:pt>
                <c:pt idx="32">
                  <c:v>59.700060015426715</c:v>
                </c:pt>
              </c:numCache>
            </c:numRef>
          </c:xVal>
          <c:yVal>
            <c:numRef>
              <c:f>fig_9_10!$B$5:$B$37</c:f>
              <c:numCache>
                <c:formatCode>0.00</c:formatCode>
                <c:ptCount val="33"/>
                <c:pt idx="0">
                  <c:v>-6.4540816014284079</c:v>
                </c:pt>
                <c:pt idx="1">
                  <c:v>-9.8164265383233413</c:v>
                </c:pt>
                <c:pt idx="2">
                  <c:v>-12.582540673701015</c:v>
                </c:pt>
                <c:pt idx="3">
                  <c:v>-2.873928998957731</c:v>
                </c:pt>
                <c:pt idx="4">
                  <c:v>-6.384606846300878</c:v>
                </c:pt>
                <c:pt idx="5">
                  <c:v>-13.313674988971602</c:v>
                </c:pt>
                <c:pt idx="7">
                  <c:v>-25.053424535421243</c:v>
                </c:pt>
                <c:pt idx="8">
                  <c:v>-10.999010537188347</c:v>
                </c:pt>
                <c:pt idx="9">
                  <c:v>-3.8409642032037006</c:v>
                </c:pt>
                <c:pt idx="10">
                  <c:v>-4.033826363471249</c:v>
                </c:pt>
                <c:pt idx="11">
                  <c:v>-26.586981030146873</c:v>
                </c:pt>
                <c:pt idx="12">
                  <c:v>-28.097678190196397</c:v>
                </c:pt>
                <c:pt idx="13">
                  <c:v>-14.795518862323764</c:v>
                </c:pt>
                <c:pt idx="14">
                  <c:v>-17.32637364367292</c:v>
                </c:pt>
                <c:pt idx="15">
                  <c:v>-7.2250923850090132</c:v>
                </c:pt>
                <c:pt idx="16">
                  <c:v>-8.3420149480851755</c:v>
                </c:pt>
                <c:pt idx="17">
                  <c:v>-24.391005693968669</c:v>
                </c:pt>
                <c:pt idx="18">
                  <c:v>-15.31686242739152</c:v>
                </c:pt>
                <c:pt idx="19">
                  <c:v>-8.1030420339289311</c:v>
                </c:pt>
                <c:pt idx="20">
                  <c:v>-18.265871171578098</c:v>
                </c:pt>
                <c:pt idx="21">
                  <c:v>-23.261210386740707</c:v>
                </c:pt>
                <c:pt idx="22">
                  <c:v>-3.5236869904904822</c:v>
                </c:pt>
                <c:pt idx="25">
                  <c:v>-16.644674808423478</c:v>
                </c:pt>
                <c:pt idx="26">
                  <c:v>-3.6373675832131802</c:v>
                </c:pt>
                <c:pt idx="27">
                  <c:v>-19.13842479353799</c:v>
                </c:pt>
                <c:pt idx="28">
                  <c:v>-20.728022181617121</c:v>
                </c:pt>
                <c:pt idx="30">
                  <c:v>-6.7205943090096536</c:v>
                </c:pt>
                <c:pt idx="31">
                  <c:v>-13.363793025216843</c:v>
                </c:pt>
                <c:pt idx="32">
                  <c:v>-21.764098345963099</c:v>
                </c:pt>
              </c:numCache>
            </c:numRef>
          </c:yVal>
        </c:ser>
        <c:axId val="99800960"/>
        <c:axId val="99802496"/>
      </c:scatterChart>
      <c:valAx>
        <c:axId val="99800960"/>
        <c:scaling>
          <c:orientation val="minMax"/>
        </c:scaling>
        <c:axPos val="b"/>
        <c:numFmt formatCode="0" sourceLinked="0"/>
        <c:maj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99802496"/>
        <c:crossesAt val="-60"/>
        <c:crossBetween val="midCat"/>
      </c:valAx>
      <c:valAx>
        <c:axId val="99802496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 sz="800"/>
                  <a:t>    semester</a:t>
                </a:r>
                <a:r>
                  <a:rPr lang="en-US" sz="800" baseline="0"/>
                  <a:t> growth - projected growth</a:t>
                </a:r>
                <a:r>
                  <a:rPr lang="en-US" sz="800"/>
                  <a:t>  </a:t>
                </a:r>
              </a:p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 sz="800"/>
                  <a:t>(09Q1 vs. 08Q3, saar)</a:t>
                </a:r>
              </a:p>
            </c:rich>
          </c:tx>
          <c:layout>
            <c:manualLayout>
              <c:xMode val="edge"/>
              <c:yMode val="edge"/>
              <c:x val="1.8045005403736363E-2"/>
              <c:y val="0.20403321470937141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in"/>
        <c:tickLblPos val="high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99800960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span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733" r="0.75000000000000733" t="1" header="0.5" footer="0.5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4287864752200094"/>
          <c:y val="0.13378354396091938"/>
          <c:w val="0.75282692604600965"/>
          <c:h val="0.65476680799515463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Lbls>
            <c:dLbl>
              <c:idx val="0"/>
              <c:layout/>
              <c:tx>
                <c:strRef>
                  <c:f>[16]data_36_countries!$C$4</c:f>
                  <c:strCache>
                    <c:ptCount val="1"/>
                    <c:pt idx="0">
                      <c:v>ARG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1"/>
              <c:layout/>
              <c:tx>
                <c:strRef>
                  <c:f>[16]data_36_countries!$C$5</c:f>
                  <c:strCache>
                    <c:ptCount val="1"/>
                    <c:pt idx="0">
                      <c:v>BRA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2"/>
              <c:layout/>
              <c:tx>
                <c:strRef>
                  <c:f>[16]data_36_countries!$C$6</c:f>
                  <c:strCache>
                    <c:ptCount val="1"/>
                    <c:pt idx="0">
                      <c:v>CHL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3"/>
              <c:layout/>
              <c:tx>
                <c:strRef>
                  <c:f>[16]data_36_countries!$C$7</c:f>
                  <c:strCache>
                    <c:ptCount val="1"/>
                    <c:pt idx="0">
                      <c:v>CHN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4"/>
              <c:layout/>
              <c:tx>
                <c:strRef>
                  <c:f>[16]data_36_countries!$C$8</c:f>
                  <c:strCache>
                    <c:ptCount val="1"/>
                    <c:pt idx="0">
                      <c:v>COL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5"/>
              <c:layout/>
              <c:tx>
                <c:strRef>
                  <c:f>[16]data_36_countries!$C$9</c:f>
                  <c:strCache>
                    <c:ptCount val="1"/>
                    <c:pt idx="0">
                      <c:v>HRV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6"/>
              <c:tx>
                <c:strRef>
                  <c:f>[16]data_36_countries!$C$10</c:f>
                  <c:strCache>
                    <c:ptCount val="1"/>
                    <c:pt idx="0">
                      <c:v>DOM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7"/>
              <c:layout/>
              <c:tx>
                <c:strRef>
                  <c:f>[16]data_36_countries!$C$11</c:f>
                  <c:strCache>
                    <c:ptCount val="1"/>
                    <c:pt idx="0">
                      <c:v>EST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8"/>
              <c:layout/>
              <c:tx>
                <c:strRef>
                  <c:f>[16]data_36_countries!$C$12</c:f>
                  <c:strCache>
                    <c:ptCount val="1"/>
                    <c:pt idx="0">
                      <c:v>HUN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9"/>
              <c:layout/>
              <c:tx>
                <c:strRef>
                  <c:f>[16]data_36_countries!$C$13</c:f>
                  <c:strCache>
                    <c:ptCount val="1"/>
                    <c:pt idx="0">
                      <c:v>IND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10"/>
              <c:layout/>
              <c:tx>
                <c:strRef>
                  <c:f>[16]data_36_countries!$C$14</c:f>
                  <c:strCache>
                    <c:ptCount val="1"/>
                    <c:pt idx="0">
                      <c:v>IDN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11"/>
              <c:layout/>
              <c:tx>
                <c:strRef>
                  <c:f>[16]data_36_countries!$C$15</c:f>
                  <c:strCache>
                    <c:ptCount val="1"/>
                    <c:pt idx="0">
                      <c:v>LVA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12"/>
              <c:layout/>
              <c:tx>
                <c:strRef>
                  <c:f>[16]data_36_countries!$C$16</c:f>
                  <c:strCache>
                    <c:ptCount val="1"/>
                    <c:pt idx="0">
                      <c:v>LTU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13"/>
              <c:layout/>
              <c:tx>
                <c:strRef>
                  <c:f>[16]data_36_countries!$C$17</c:f>
                  <c:strCache>
                    <c:ptCount val="1"/>
                    <c:pt idx="0">
                      <c:v>MYS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14"/>
              <c:layout/>
              <c:tx>
                <c:strRef>
                  <c:f>[16]data_36_countries!$C$18</c:f>
                  <c:strCache>
                    <c:ptCount val="1"/>
                    <c:pt idx="0">
                      <c:v>MEX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15"/>
              <c:layout/>
              <c:tx>
                <c:strRef>
                  <c:f>[16]data_36_countries!$C$19</c:f>
                  <c:strCache>
                    <c:ptCount val="1"/>
                    <c:pt idx="0">
                      <c:v>PER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16"/>
              <c:layout/>
              <c:tx>
                <c:strRef>
                  <c:f>[16]data_36_countries!$C$20</c:f>
                  <c:strCache>
                    <c:ptCount val="1"/>
                    <c:pt idx="0">
                      <c:v>PHL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17"/>
              <c:layout/>
              <c:tx>
                <c:strRef>
                  <c:f>[16]data_36_countries!$C$21</c:f>
                  <c:strCache>
                    <c:ptCount val="1"/>
                    <c:pt idx="0">
                      <c:v>RUS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18"/>
              <c:layout/>
              <c:tx>
                <c:strRef>
                  <c:f>[16]data_36_countries!$C$22</c:f>
                  <c:strCache>
                    <c:ptCount val="1"/>
                    <c:pt idx="0">
                      <c:v>SER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19"/>
              <c:layout/>
              <c:tx>
                <c:strRef>
                  <c:f>[16]data_36_countries!$C$23</c:f>
                  <c:strCache>
                    <c:ptCount val="1"/>
                    <c:pt idx="0">
                      <c:v>ZAF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20"/>
              <c:layout/>
              <c:tx>
                <c:strRef>
                  <c:f>[16]data_36_countries!$C$24</c:f>
                  <c:strCache>
                    <c:ptCount val="1"/>
                    <c:pt idx="0">
                      <c:v>THA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21"/>
              <c:layout/>
              <c:tx>
                <c:strRef>
                  <c:f>[16]data_36_countries!$C$25</c:f>
                  <c:strCache>
                    <c:ptCount val="1"/>
                    <c:pt idx="0">
                      <c:v>TUR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22"/>
              <c:layout/>
              <c:tx>
                <c:strRef>
                  <c:f>[16]data_36_countries!$C$26</c:f>
                  <c:strCache>
                    <c:ptCount val="1"/>
                    <c:pt idx="0">
                      <c:v>VEN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23"/>
              <c:tx>
                <c:strRef>
                  <c:f>[16]data_36_countries!$C$27</c:f>
                  <c:strCache>
                    <c:ptCount val="1"/>
                    <c:pt idx="0">
                      <c:v>BLR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24"/>
              <c:tx>
                <c:strRef>
                  <c:f>[16]data_36_countries!$C$28</c:f>
                  <c:strCache>
                    <c:ptCount val="1"/>
                    <c:pt idx="0">
                      <c:v>BUL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25"/>
              <c:layout/>
              <c:tx>
                <c:strRef>
                  <c:f>[16]data_36_countries!$C$29</c:f>
                  <c:strCache>
                    <c:ptCount val="1"/>
                    <c:pt idx="0">
                      <c:v>CZE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26"/>
              <c:layout/>
              <c:tx>
                <c:strRef>
                  <c:f>[16]data_36_countries!$C$30</c:f>
                  <c:strCache>
                    <c:ptCount val="1"/>
                    <c:pt idx="0">
                      <c:v>POL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27"/>
              <c:layout/>
              <c:tx>
                <c:strRef>
                  <c:f>[16]data_36_countries!$C$31</c:f>
                  <c:strCache>
                    <c:ptCount val="1"/>
                    <c:pt idx="0">
                      <c:v>SVK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28"/>
              <c:layout/>
              <c:tx>
                <c:strRef>
                  <c:f>[16]data_36_countries!$C$32</c:f>
                  <c:strCache>
                    <c:ptCount val="1"/>
                    <c:pt idx="0">
                      <c:v>SVN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29"/>
              <c:tx>
                <c:strRef>
                  <c:f>[16]data_36_countries!$C$33</c:f>
                  <c:strCache>
                    <c:ptCount val="1"/>
                    <c:pt idx="0">
                      <c:v>VNM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30"/>
              <c:layout/>
              <c:tx>
                <c:strRef>
                  <c:f>[16]data_36_countries!$C$34</c:f>
                  <c:strCache>
                    <c:ptCount val="1"/>
                    <c:pt idx="0">
                      <c:v>ISR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31"/>
              <c:layout/>
              <c:tx>
                <c:strRef>
                  <c:f>[16]data_36_countries!$C$35</c:f>
                  <c:strCache>
                    <c:ptCount val="1"/>
                    <c:pt idx="0">
                      <c:v>KOR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32"/>
              <c:layout/>
              <c:tx>
                <c:strRef>
                  <c:f>[16]data_36_countries!$C$36</c:f>
                  <c:strCache>
                    <c:ptCount val="1"/>
                    <c:pt idx="0">
                      <c:v>TWN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  <c:showVal val="1"/>
            </c:dLbl>
            <c:dLbl>
              <c:idx val="33"/>
              <c:tx>
                <c:strRef>
                  <c:f>[16]data_hk_sgp_35c!$C$37</c:f>
                  <c:strCache>
                    <c:ptCount val="1"/>
                    <c:pt idx="0">
                      <c:v>SGP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</c:dLbl>
            <c:dLbl>
              <c:idx val="34"/>
              <c:tx>
                <c:strRef>
                  <c:f>[16]data_hk_sgp_35c!$C$38</c:f>
                  <c:strCache>
                    <c:ptCount val="1"/>
                    <c:pt idx="0">
                      <c:v>HKG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Arial"/>
                      <a:cs typeface="Arial" pitchFamily="34" charset="0"/>
                    </a:defRPr>
                  </a:pPr>
                  <a:endParaRPr lang="en-US"/>
                </a:p>
              </c:txPr>
              <c:dLblPos val="r"/>
            </c:dLbl>
            <c:delete val="1"/>
            <c:txPr>
              <a:bodyPr/>
              <a:lstStyle/>
              <a:p>
                <a:pPr>
                  <a:defRPr sz="800">
                    <a:latin typeface="Arial" pitchFamily="34" charset="0"/>
                    <a:cs typeface="Arial" pitchFamily="34" charset="0"/>
                  </a:defRPr>
                </a:pPr>
                <a:endParaRPr lang="en-US"/>
              </a:p>
            </c:txPr>
          </c:dLbls>
          <c:trendline>
            <c:spPr>
              <a:ln w="25400">
                <a:solidFill>
                  <a:srgbClr val="FF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-0.22581364829396325"/>
                  <c:y val="-7.5207965552348724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FF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</c:trendlineLbl>
          </c:trendline>
          <c:xVal>
            <c:numRef>
              <c:f>fig_9_10!$D$5:$D$37</c:f>
              <c:numCache>
                <c:formatCode>0.00</c:formatCode>
                <c:ptCount val="33"/>
                <c:pt idx="0">
                  <c:v>-1.9096712784932333</c:v>
                </c:pt>
                <c:pt idx="1">
                  <c:v>-1.0254092500323393</c:v>
                </c:pt>
                <c:pt idx="2">
                  <c:v>-3.6252109976849498</c:v>
                </c:pt>
                <c:pt idx="3">
                  <c:v>-4.0337563374543368</c:v>
                </c:pt>
                <c:pt idx="4">
                  <c:v>-0.99993842097428631</c:v>
                </c:pt>
                <c:pt idx="5">
                  <c:v>-2.5364782670498287</c:v>
                </c:pt>
                <c:pt idx="7">
                  <c:v>-7.671888478534588</c:v>
                </c:pt>
                <c:pt idx="8">
                  <c:v>-8.477251738819028</c:v>
                </c:pt>
                <c:pt idx="9">
                  <c:v>-1.3916207395781595</c:v>
                </c:pt>
                <c:pt idx="10">
                  <c:v>-2.9420706546895152</c:v>
                </c:pt>
                <c:pt idx="11">
                  <c:v>-4.6588211359931559</c:v>
                </c:pt>
                <c:pt idx="12">
                  <c:v>-6.8639895921660816</c:v>
                </c:pt>
                <c:pt idx="13">
                  <c:v>-10.309780058154018</c:v>
                </c:pt>
                <c:pt idx="14">
                  <c:v>-1.7568092294606774</c:v>
                </c:pt>
                <c:pt idx="15">
                  <c:v>-2.0888597518189771</c:v>
                </c:pt>
                <c:pt idx="16">
                  <c:v>-3.7827237274681669</c:v>
                </c:pt>
                <c:pt idx="17">
                  <c:v>-3.3147107757251564</c:v>
                </c:pt>
                <c:pt idx="18">
                  <c:v>-2.8490997130741236</c:v>
                </c:pt>
                <c:pt idx="19">
                  <c:v>-2.2309638496857924</c:v>
                </c:pt>
                <c:pt idx="20">
                  <c:v>-6.1358499053950633</c:v>
                </c:pt>
                <c:pt idx="21">
                  <c:v>-1.7938370976482942</c:v>
                </c:pt>
                <c:pt idx="22">
                  <c:v>-0.48894749611075528</c:v>
                </c:pt>
                <c:pt idx="23">
                  <c:v>-9.6476319930740999</c:v>
                </c:pt>
                <c:pt idx="24">
                  <c:v>-5.6891782817323797</c:v>
                </c:pt>
                <c:pt idx="25">
                  <c:v>-7.9883214656207873</c:v>
                </c:pt>
                <c:pt idx="26">
                  <c:v>-4.2936163538266898</c:v>
                </c:pt>
                <c:pt idx="27">
                  <c:v>-5.2924187702178029</c:v>
                </c:pt>
                <c:pt idx="28">
                  <c:v>-6.5999528166435022</c:v>
                </c:pt>
                <c:pt idx="29">
                  <c:v>-6.6101672473436919</c:v>
                </c:pt>
                <c:pt idx="30">
                  <c:v>-2.4248491767558491</c:v>
                </c:pt>
                <c:pt idx="31">
                  <c:v>-3.3289429964791943</c:v>
                </c:pt>
                <c:pt idx="32">
                  <c:v>-5.3763629327636711</c:v>
                </c:pt>
              </c:numCache>
            </c:numRef>
          </c:xVal>
          <c:yVal>
            <c:numRef>
              <c:f>fig_9_10!$B$5:$B$37</c:f>
              <c:numCache>
                <c:formatCode>0.00</c:formatCode>
                <c:ptCount val="33"/>
                <c:pt idx="0">
                  <c:v>-6.4540816014284079</c:v>
                </c:pt>
                <c:pt idx="1">
                  <c:v>-9.8164265383233413</c:v>
                </c:pt>
                <c:pt idx="2">
                  <c:v>-12.582540673701015</c:v>
                </c:pt>
                <c:pt idx="3">
                  <c:v>-2.873928998957731</c:v>
                </c:pt>
                <c:pt idx="4">
                  <c:v>-6.384606846300878</c:v>
                </c:pt>
                <c:pt idx="5">
                  <c:v>-13.313674988971602</c:v>
                </c:pt>
                <c:pt idx="7">
                  <c:v>-25.053424535421243</c:v>
                </c:pt>
                <c:pt idx="8">
                  <c:v>-10.999010537188347</c:v>
                </c:pt>
                <c:pt idx="9">
                  <c:v>-3.8409642032037006</c:v>
                </c:pt>
                <c:pt idx="10">
                  <c:v>-4.033826363471249</c:v>
                </c:pt>
                <c:pt idx="11">
                  <c:v>-26.586981030146873</c:v>
                </c:pt>
                <c:pt idx="12">
                  <c:v>-28.097678190196397</c:v>
                </c:pt>
                <c:pt idx="13">
                  <c:v>-14.795518862323764</c:v>
                </c:pt>
                <c:pt idx="14">
                  <c:v>-17.32637364367292</c:v>
                </c:pt>
                <c:pt idx="15">
                  <c:v>-7.2250923850090132</c:v>
                </c:pt>
                <c:pt idx="16">
                  <c:v>-8.3420149480851755</c:v>
                </c:pt>
                <c:pt idx="17">
                  <c:v>-24.391005693968669</c:v>
                </c:pt>
                <c:pt idx="18">
                  <c:v>-15.31686242739152</c:v>
                </c:pt>
                <c:pt idx="19">
                  <c:v>-8.1030420339289311</c:v>
                </c:pt>
                <c:pt idx="20">
                  <c:v>-18.265871171578098</c:v>
                </c:pt>
                <c:pt idx="21">
                  <c:v>-23.261210386740707</c:v>
                </c:pt>
                <c:pt idx="22">
                  <c:v>-3.5236869904904822</c:v>
                </c:pt>
                <c:pt idx="25">
                  <c:v>-16.644674808423478</c:v>
                </c:pt>
                <c:pt idx="26">
                  <c:v>-3.6373675832131802</c:v>
                </c:pt>
                <c:pt idx="27">
                  <c:v>-19.13842479353799</c:v>
                </c:pt>
                <c:pt idx="28">
                  <c:v>-20.728022181617121</c:v>
                </c:pt>
                <c:pt idx="30">
                  <c:v>-6.7205943090096536</c:v>
                </c:pt>
                <c:pt idx="31">
                  <c:v>-13.363793025216843</c:v>
                </c:pt>
                <c:pt idx="32">
                  <c:v>-21.764098345963099</c:v>
                </c:pt>
              </c:numCache>
            </c:numRef>
          </c:yVal>
        </c:ser>
        <c:axId val="115339264"/>
        <c:axId val="115539968"/>
      </c:scatterChart>
      <c:valAx>
        <c:axId val="115339264"/>
        <c:scaling>
          <c:orientation val="minMax"/>
          <c:max val="0"/>
          <c:min val="-15"/>
        </c:scaling>
        <c:axPos val="b"/>
        <c:numFmt formatCode="0" sourceLinked="0"/>
        <c:maj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15539968"/>
        <c:crossesAt val="-60"/>
        <c:crossBetween val="midCat"/>
        <c:majorUnit val="5"/>
      </c:valAx>
      <c:valAx>
        <c:axId val="115539968"/>
        <c:scaling>
          <c:orientation val="minMax"/>
          <c:max val="5"/>
        </c:scaling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 sz="750"/>
                  <a:t>    Semester</a:t>
                </a:r>
                <a:r>
                  <a:rPr lang="en-US" sz="750" baseline="0"/>
                  <a:t> GDP Growth minus Forecasted GDP Growth </a:t>
                </a:r>
                <a:r>
                  <a:rPr lang="en-US" sz="750"/>
                  <a:t>(09Q1 vs. 08Q3, saar)</a:t>
                </a:r>
              </a:p>
            </c:rich>
          </c:tx>
          <c:layout>
            <c:manualLayout>
              <c:xMode val="edge"/>
              <c:yMode val="edge"/>
              <c:x val="1.8044951411627454E-2"/>
              <c:y val="9.1979149459464463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high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15339264"/>
        <c:crossesAt val="50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span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688" r="0.75000000000000688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314325</xdr:colOff>
      <xdr:row>2</xdr:row>
      <xdr:rowOff>152400</xdr:rowOff>
    </xdr:from>
    <xdr:to>
      <xdr:col>28</xdr:col>
      <xdr:colOff>373062</xdr:colOff>
      <xdr:row>41</xdr:row>
      <xdr:rowOff>57150</xdr:rowOff>
    </xdr:to>
    <xdr:graphicFrame macro="">
      <xdr:nvGraphicFramePr>
        <xdr:cNvPr id="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438150</xdr:colOff>
      <xdr:row>1</xdr:row>
      <xdr:rowOff>47625</xdr:rowOff>
    </xdr:from>
    <xdr:to>
      <xdr:col>27</xdr:col>
      <xdr:colOff>257175</xdr:colOff>
      <xdr:row>2</xdr:row>
      <xdr:rowOff>104775</xdr:rowOff>
    </xdr:to>
    <xdr:sp macro="" textlink="">
      <xdr:nvSpPr>
        <xdr:cNvPr id="3" name="TextBox 2"/>
        <xdr:cNvSpPr txBox="1"/>
      </xdr:nvSpPr>
      <xdr:spPr>
        <a:xfrm>
          <a:off x="14125575" y="209550"/>
          <a:ext cx="1647825" cy="219075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n-US" sz="1100" b="1"/>
            <a:t>FIGURE 1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352425</xdr:colOff>
      <xdr:row>4</xdr:row>
      <xdr:rowOff>19050</xdr:rowOff>
    </xdr:from>
    <xdr:to>
      <xdr:col>9</xdr:col>
      <xdr:colOff>409575</xdr:colOff>
      <xdr:row>19</xdr:row>
      <xdr:rowOff>85725</xdr:rowOff>
    </xdr:to>
    <xdr:graphicFrame macro="">
      <xdr:nvGraphicFramePr>
        <xdr:cNvPr id="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</xdr:colOff>
      <xdr:row>0</xdr:row>
      <xdr:rowOff>95250</xdr:rowOff>
    </xdr:from>
    <xdr:to>
      <xdr:col>10</xdr:col>
      <xdr:colOff>104775</xdr:colOff>
      <xdr:row>3</xdr:row>
      <xdr:rowOff>38100</xdr:rowOff>
    </xdr:to>
    <xdr:sp macro="" textlink="">
      <xdr:nvSpPr>
        <xdr:cNvPr id="3" name="TextBox 2"/>
        <xdr:cNvSpPr txBox="1"/>
      </xdr:nvSpPr>
      <xdr:spPr>
        <a:xfrm>
          <a:off x="2600325" y="95250"/>
          <a:ext cx="3743325" cy="428625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n-US" sz="2000" b="1"/>
            <a:t>FIGURE  7</a:t>
          </a:r>
        </a:p>
      </xdr:txBody>
    </xdr:sp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0.07697</cdr:x>
      <cdr:y>0.00955</cdr:y>
    </cdr:from>
    <cdr:to>
      <cdr:x>0.96449</cdr:x>
      <cdr:y>0.0916</cdr:y>
    </cdr:to>
    <cdr:sp macro="" textlink="">
      <cdr:nvSpPr>
        <cdr:cNvPr id="1597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9666" y="23841"/>
          <a:ext cx="2417737" cy="20476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0" bIns="0" anchor="t" upright="1"/>
        <a:lstStyle xmlns:a="http://schemas.openxmlformats.org/drawingml/2006/main"/>
        <a:p xmlns:a="http://schemas.openxmlformats.org/drawingml/2006/main">
          <a:pPr algn="l" rtl="0" fontAlgn="base"/>
          <a:r>
            <a:rPr lang="en-US" sz="800" b="0" i="1">
              <a:latin typeface="Times New Roman" pitchFamily="18" charset="0"/>
              <a:ea typeface="+mn-ea"/>
              <a:cs typeface="Times New Roman" pitchFamily="18" charset="0"/>
            </a:rPr>
            <a:t>(percent; quarter-over-quarter, annualized)</a:t>
          </a:r>
          <a:endParaRPr lang="en-US" sz="800" b="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0.63471</cdr:x>
      <cdr:y>0.41779</cdr:y>
    </cdr:from>
    <cdr:to>
      <cdr:x>0.80722</cdr:x>
      <cdr:y>0.54962</cdr:y>
    </cdr:to>
    <cdr:sp macro="" textlink="">
      <cdr:nvSpPr>
        <cdr:cNvPr id="15974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30062" y="1042622"/>
          <a:ext cx="470213" cy="3289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18288" tIns="18288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World Trade 1/</a:t>
          </a:r>
        </a:p>
      </cdr:txBody>
    </cdr:sp>
  </cdr:relSizeAnchor>
  <cdr:relSizeAnchor xmlns:cdr="http://schemas.openxmlformats.org/drawingml/2006/chartDrawing">
    <cdr:from>
      <cdr:x>0.3756</cdr:x>
      <cdr:y>0.14122</cdr:y>
    </cdr:from>
    <cdr:to>
      <cdr:x>0.52418</cdr:x>
      <cdr:y>0.26336</cdr:y>
    </cdr:to>
    <cdr:sp macro="" textlink="">
      <cdr:nvSpPr>
        <cdr:cNvPr id="15975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3180" y="352422"/>
          <a:ext cx="404754" cy="3048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World GDP</a:t>
          </a:r>
        </a:p>
      </cdr:txBody>
    </cdr:sp>
  </cdr:relSizeAnchor>
  <cdr:relSizeAnchor xmlns:cdr="http://schemas.openxmlformats.org/drawingml/2006/chartDrawing">
    <cdr:from>
      <cdr:x>0.02993</cdr:x>
      <cdr:y>0.87405</cdr:y>
    </cdr:from>
    <cdr:to>
      <cdr:x>0.9696</cdr:x>
      <cdr:y>0.99207</cdr:y>
    </cdr:to>
    <cdr:sp macro="" textlink="">
      <cdr:nvSpPr>
        <cdr:cNvPr id="15975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581" y="2181225"/>
          <a:ext cx="2561294" cy="29453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Times New Roman" pitchFamily="18" charset="0"/>
              <a:ea typeface="+mn-ea"/>
              <a:cs typeface="Times New Roman" pitchFamily="18" charset="0"/>
            </a:rPr>
            <a:t>Source: Netherlands CPB trade monitor.</a:t>
          </a:r>
        </a:p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1/ </a:t>
          </a:r>
          <a:r>
            <a:rPr lang="en-US" sz="800" b="0">
              <a:latin typeface="Times New Roman" pitchFamily="18" charset="0"/>
              <a:ea typeface="+mn-ea"/>
              <a:cs typeface="Times New Roman" pitchFamily="18" charset="0"/>
            </a:rPr>
            <a:t>World export volumes.</a:t>
          </a:r>
          <a:endParaRPr lang="en-US" sz="800" b="0" i="0" u="none" strike="noStrike" baseline="0">
            <a:solidFill>
              <a:srgbClr val="000000"/>
            </a:solidFill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295275</xdr:colOff>
      <xdr:row>5</xdr:row>
      <xdr:rowOff>123825</xdr:rowOff>
    </xdr:from>
    <xdr:to>
      <xdr:col>20</xdr:col>
      <xdr:colOff>447675</xdr:colOff>
      <xdr:row>19</xdr:row>
      <xdr:rowOff>133350</xdr:rowOff>
    </xdr:to>
    <xdr:graphicFrame macro="">
      <xdr:nvGraphicFramePr>
        <xdr:cNvPr id="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200025</xdr:colOff>
      <xdr:row>5</xdr:row>
      <xdr:rowOff>38100</xdr:rowOff>
    </xdr:from>
    <xdr:to>
      <xdr:col>16</xdr:col>
      <xdr:colOff>342901</xdr:colOff>
      <xdr:row>19</xdr:row>
      <xdr:rowOff>95250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57150</xdr:colOff>
      <xdr:row>5</xdr:row>
      <xdr:rowOff>19050</xdr:rowOff>
    </xdr:from>
    <xdr:to>
      <xdr:col>25</xdr:col>
      <xdr:colOff>209550</xdr:colOff>
      <xdr:row>19</xdr:row>
      <xdr:rowOff>28575</xdr:rowOff>
    </xdr:to>
    <xdr:graphicFrame macro="">
      <xdr:nvGraphicFramePr>
        <xdr:cNvPr id="4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247650</xdr:colOff>
      <xdr:row>5</xdr:row>
      <xdr:rowOff>0</xdr:rowOff>
    </xdr:from>
    <xdr:to>
      <xdr:col>29</xdr:col>
      <xdr:colOff>400050</xdr:colOff>
      <xdr:row>19</xdr:row>
      <xdr:rowOff>9525</xdr:rowOff>
    </xdr:to>
    <xdr:graphicFrame macro="">
      <xdr:nvGraphicFramePr>
        <xdr:cNvPr id="5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238125</xdr:colOff>
      <xdr:row>2</xdr:row>
      <xdr:rowOff>9525</xdr:rowOff>
    </xdr:from>
    <xdr:to>
      <xdr:col>26</xdr:col>
      <xdr:colOff>514350</xdr:colOff>
      <xdr:row>4</xdr:row>
      <xdr:rowOff>57150</xdr:rowOff>
    </xdr:to>
    <xdr:sp macro="" textlink="">
      <xdr:nvSpPr>
        <xdr:cNvPr id="6" name="TextBox 5"/>
        <xdr:cNvSpPr txBox="1"/>
      </xdr:nvSpPr>
      <xdr:spPr>
        <a:xfrm>
          <a:off x="16106775" y="390525"/>
          <a:ext cx="2105025" cy="428625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n-US" sz="1800" b="1"/>
            <a:t>FIGURE 10</a:t>
          </a:r>
        </a:p>
      </xdr:txBody>
    </xdr:sp>
    <xdr:clientData/>
  </xdr:twoCellAnchor>
  <xdr:twoCellAnchor>
    <xdr:from>
      <xdr:col>14</xdr:col>
      <xdr:colOff>485775</xdr:colOff>
      <xdr:row>2</xdr:row>
      <xdr:rowOff>123825</xdr:rowOff>
    </xdr:from>
    <xdr:to>
      <xdr:col>18</xdr:col>
      <xdr:colOff>152400</xdr:colOff>
      <xdr:row>4</xdr:row>
      <xdr:rowOff>171450</xdr:rowOff>
    </xdr:to>
    <xdr:sp macro="" textlink="">
      <xdr:nvSpPr>
        <xdr:cNvPr id="7" name="TextBox 6"/>
        <xdr:cNvSpPr txBox="1"/>
      </xdr:nvSpPr>
      <xdr:spPr>
        <a:xfrm>
          <a:off x="16859250" y="504825"/>
          <a:ext cx="2105025" cy="428625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n-US" sz="1800" b="1"/>
            <a:t>FIGURE 9</a:t>
          </a:r>
        </a:p>
      </xdr:txBody>
    </xdr:sp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0.00368</cdr:x>
      <cdr:y>0.88256</cdr:y>
    </cdr:from>
    <cdr:to>
      <cdr:x>0.96324</cdr:x>
      <cdr:y>0.99288</cdr:y>
    </cdr:to>
    <cdr:sp macro="" textlink="">
      <cdr:nvSpPr>
        <cdr:cNvPr id="450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534" y="2362200"/>
          <a:ext cx="2486028" cy="2952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sz="800">
              <a:latin typeface="Times New Roman" pitchFamily="18" charset="0"/>
              <a:ea typeface="+mn-ea"/>
              <a:cs typeface="Times New Roman" pitchFamily="18" charset="0"/>
            </a:rPr>
            <a:t>Export share</a:t>
          </a:r>
          <a:r>
            <a:rPr lang="en-US" sz="80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</a:p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sz="800" baseline="0">
              <a:latin typeface="Times New Roman" pitchFamily="18" charset="0"/>
              <a:ea typeface="+mn-ea"/>
              <a:cs typeface="Times New Roman" pitchFamily="18" charset="0"/>
            </a:rPr>
            <a:t>(in percent of 2007 nominal GDP)</a:t>
          </a:r>
          <a:endParaRPr lang="en-US" sz="8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cdr:txBody>
    </cdr:sp>
  </cdr:relSizeAnchor>
  <cdr:relSizeAnchor xmlns:cdr="http://schemas.openxmlformats.org/drawingml/2006/chartDrawing">
    <cdr:from>
      <cdr:x>0.13971</cdr:x>
      <cdr:y>0.00072</cdr:y>
    </cdr:from>
    <cdr:to>
      <cdr:x>0.89338</cdr:x>
      <cdr:y>0.12811</cdr:y>
    </cdr:to>
    <cdr:sp macro="" textlink="">
      <cdr:nvSpPr>
        <cdr:cNvPr id="4505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1950" y="1927"/>
          <a:ext cx="1952625" cy="3409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/>
          <a:r>
            <a:rPr lang="en-US" sz="1000" b="1" i="0" baseline="0">
              <a:latin typeface="Times New Roman" pitchFamily="18" charset="0"/>
              <a:ea typeface="+mn-ea"/>
              <a:cs typeface="Times New Roman" pitchFamily="18" charset="0"/>
            </a:rPr>
            <a:t>Export Share and GDP Growth</a:t>
          </a:r>
          <a:endParaRPr lang="en-US" sz="10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0.84965</cdr:y>
    </cdr:from>
    <cdr:to>
      <cdr:x>1</cdr:x>
      <cdr:y>1</cdr:y>
    </cdr:to>
    <cdr:sp macro="" textlink="">
      <cdr:nvSpPr>
        <cdr:cNvPr id="450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2314574"/>
          <a:ext cx="2581276" cy="409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sz="750">
              <a:latin typeface="Times New Roman" pitchFamily="18" charset="0"/>
              <a:ea typeface="+mn-ea"/>
              <a:cs typeface="Times New Roman" pitchFamily="18" charset="0"/>
            </a:rPr>
            <a:t>Forecasted demeaned trade-weighted</a:t>
          </a:r>
          <a:r>
            <a:rPr lang="en-US" sz="750" baseline="0">
              <a:latin typeface="Times New Roman" pitchFamily="18" charset="0"/>
              <a:ea typeface="+mn-ea"/>
              <a:cs typeface="Times New Roman" pitchFamily="18" charset="0"/>
            </a:rPr>
            <a:t> partner GDP growth minus actual demeaned trade-weighted partner GDP growth </a:t>
          </a:r>
          <a:r>
            <a:rPr lang="en-US" sz="750" baseline="0">
              <a:latin typeface="+mn-lt"/>
              <a:ea typeface="+mn-ea"/>
              <a:cs typeface="+mn-cs"/>
            </a:rPr>
            <a:t>(09Q1 vs. 08Q3, saar)</a:t>
          </a:r>
          <a:r>
            <a:rPr lang="en-US" sz="750" baseline="0">
              <a:latin typeface="Times New Roman" pitchFamily="18" charset="0"/>
              <a:ea typeface="+mn-ea"/>
              <a:cs typeface="Times New Roman" pitchFamily="18" charset="0"/>
            </a:rPr>
            <a:t> adjusted by export share  of nominal GDP (2007)</a:t>
          </a:r>
          <a:endParaRPr lang="en-US" sz="7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cdr:txBody>
    </cdr:sp>
  </cdr:relSizeAnchor>
  <cdr:relSizeAnchor xmlns:cdr="http://schemas.openxmlformats.org/drawingml/2006/chartDrawing">
    <cdr:from>
      <cdr:x>0.06736</cdr:x>
      <cdr:y>0.00072</cdr:y>
    </cdr:from>
    <cdr:to>
      <cdr:x>0.93374</cdr:x>
      <cdr:y>0.12811</cdr:y>
    </cdr:to>
    <cdr:sp macro="" textlink="">
      <cdr:nvSpPr>
        <cdr:cNvPr id="4505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4516" y="1936"/>
          <a:ext cx="2244618" cy="3409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/>
          <a:r>
            <a:rPr lang="en-US" sz="1000" b="1" i="0" baseline="0">
              <a:latin typeface="Times New Roman" pitchFamily="18" charset="0"/>
              <a:ea typeface="+mn-ea"/>
              <a:cs typeface="Times New Roman" pitchFamily="18" charset="0"/>
            </a:rPr>
            <a:t>Unexpected Trade Weighted Partner GDP Growth and GDP Growth </a:t>
          </a:r>
          <a:endParaRPr lang="en-US" sz="10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 rtl="0">
            <a:defRPr sz="1000"/>
          </a:pPr>
          <a:endParaRPr lang="en-US" sz="10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0.00368</cdr:x>
      <cdr:y>0.88612</cdr:y>
    </cdr:from>
    <cdr:to>
      <cdr:x>0.96324</cdr:x>
      <cdr:y>0.99288</cdr:y>
    </cdr:to>
    <cdr:sp macro="" textlink="">
      <cdr:nvSpPr>
        <cdr:cNvPr id="450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525" y="2371729"/>
          <a:ext cx="2486028" cy="2857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sz="800">
              <a:latin typeface="Times New Roman" pitchFamily="18" charset="0"/>
              <a:ea typeface="+mn-ea"/>
              <a:cs typeface="Times New Roman" pitchFamily="18" charset="0"/>
            </a:rPr>
            <a:t>Short-term external debt </a:t>
          </a:r>
        </a:p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sz="800" baseline="0">
              <a:latin typeface="Times New Roman" pitchFamily="18" charset="0"/>
              <a:ea typeface="+mn-ea"/>
              <a:cs typeface="Times New Roman" pitchFamily="18" charset="0"/>
            </a:rPr>
            <a:t>(in percent of 2007 nominal GDP)</a:t>
          </a:r>
          <a:endParaRPr lang="en-US" sz="8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cdr:txBody>
    </cdr:sp>
  </cdr:relSizeAnchor>
  <cdr:relSizeAnchor xmlns:cdr="http://schemas.openxmlformats.org/drawingml/2006/chartDrawing">
    <cdr:from>
      <cdr:x>0.13971</cdr:x>
      <cdr:y>0.00072</cdr:y>
    </cdr:from>
    <cdr:to>
      <cdr:x>0.89338</cdr:x>
      <cdr:y>0.12811</cdr:y>
    </cdr:to>
    <cdr:sp macro="" textlink="">
      <cdr:nvSpPr>
        <cdr:cNvPr id="4505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1950" y="1927"/>
          <a:ext cx="1952625" cy="3409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/>
          <a:r>
            <a:rPr lang="en-US" sz="1000" b="1" i="0" baseline="0">
              <a:latin typeface="Times New Roman" pitchFamily="18" charset="0"/>
              <a:ea typeface="+mn-ea"/>
              <a:cs typeface="Times New Roman" pitchFamily="18" charset="0"/>
            </a:rPr>
            <a:t>Short-term External Debt and Unexpected GDP Growth </a:t>
          </a:r>
          <a:endParaRPr lang="en-US" sz="10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 rtl="0">
            <a:defRPr sz="1000"/>
          </a:pPr>
          <a:endParaRPr lang="en-US" sz="10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0.00368</cdr:x>
      <cdr:y>0.88256</cdr:y>
    </cdr:from>
    <cdr:to>
      <cdr:x>0.96324</cdr:x>
      <cdr:y>0.99288</cdr:y>
    </cdr:to>
    <cdr:sp macro="" textlink="">
      <cdr:nvSpPr>
        <cdr:cNvPr id="450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534" y="2362200"/>
          <a:ext cx="2486028" cy="2952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sz="800">
              <a:latin typeface="Times New Roman" pitchFamily="18" charset="0"/>
              <a:ea typeface="+mn-ea"/>
              <a:cs typeface="Times New Roman" pitchFamily="18" charset="0"/>
            </a:rPr>
            <a:t>Current</a:t>
          </a:r>
          <a:r>
            <a:rPr lang="en-US" sz="800" baseline="0">
              <a:latin typeface="Times New Roman" pitchFamily="18" charset="0"/>
              <a:ea typeface="+mn-ea"/>
              <a:cs typeface="Times New Roman" pitchFamily="18" charset="0"/>
            </a:rPr>
            <a:t> Account Deficit </a:t>
          </a:r>
          <a:r>
            <a:rPr lang="en-US" sz="800">
              <a:latin typeface="Times New Roman" pitchFamily="18" charset="0"/>
              <a:ea typeface="+mn-ea"/>
              <a:cs typeface="Times New Roman" pitchFamily="18" charset="0"/>
            </a:rPr>
            <a:t> </a:t>
          </a:r>
        </a:p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sz="800" baseline="0">
              <a:latin typeface="Times New Roman" pitchFamily="18" charset="0"/>
              <a:ea typeface="+mn-ea"/>
              <a:cs typeface="Times New Roman" pitchFamily="18" charset="0"/>
            </a:rPr>
            <a:t>(in percent of 2007 nominal GDP)</a:t>
          </a:r>
          <a:endParaRPr lang="en-US" sz="8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cdr:txBody>
    </cdr:sp>
  </cdr:relSizeAnchor>
  <cdr:relSizeAnchor xmlns:cdr="http://schemas.openxmlformats.org/drawingml/2006/chartDrawing">
    <cdr:from>
      <cdr:x>0.13971</cdr:x>
      <cdr:y>0.00072</cdr:y>
    </cdr:from>
    <cdr:to>
      <cdr:x>0.89338</cdr:x>
      <cdr:y>0.12811</cdr:y>
    </cdr:to>
    <cdr:sp macro="" textlink="">
      <cdr:nvSpPr>
        <cdr:cNvPr id="4505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1950" y="1927"/>
          <a:ext cx="1952625" cy="3409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/>
          <a:r>
            <a:rPr lang="en-US" sz="1000" b="1" i="0" baseline="0">
              <a:latin typeface="Times New Roman" pitchFamily="18" charset="0"/>
              <a:ea typeface="+mn-ea"/>
              <a:cs typeface="Times New Roman" pitchFamily="18" charset="0"/>
            </a:rPr>
            <a:t>Current Account Deficit and </a:t>
          </a:r>
        </a:p>
        <a:p xmlns:a="http://schemas.openxmlformats.org/drawingml/2006/main">
          <a:pPr algn="ctr" rtl="0"/>
          <a:r>
            <a:rPr lang="en-US" sz="1000" b="1" i="0" baseline="0">
              <a:latin typeface="Times New Roman" pitchFamily="18" charset="0"/>
              <a:ea typeface="+mn-ea"/>
              <a:cs typeface="Times New Roman" pitchFamily="18" charset="0"/>
            </a:rPr>
            <a:t>GDP Growth </a:t>
          </a:r>
          <a:endParaRPr lang="en-US" sz="10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 rtl="0">
            <a:defRPr sz="1000"/>
          </a:pPr>
          <a:endParaRPr lang="en-US" sz="10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295275</xdr:colOff>
      <xdr:row>5</xdr:row>
      <xdr:rowOff>161924</xdr:rowOff>
    </xdr:from>
    <xdr:to>
      <xdr:col>15</xdr:col>
      <xdr:colOff>457200</xdr:colOff>
      <xdr:row>22</xdr:row>
      <xdr:rowOff>104774</xdr:rowOff>
    </xdr:to>
    <xdr:graphicFrame macro="">
      <xdr:nvGraphicFramePr>
        <xdr:cNvPr id="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25</xdr:row>
      <xdr:rowOff>0</xdr:rowOff>
    </xdr:from>
    <xdr:to>
      <xdr:col>15</xdr:col>
      <xdr:colOff>19050</xdr:colOff>
      <xdr:row>40</xdr:row>
      <xdr:rowOff>66675</xdr:rowOff>
    </xdr:to>
    <xdr:graphicFrame macro="">
      <xdr:nvGraphicFramePr>
        <xdr:cNvPr id="3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161925</xdr:colOff>
      <xdr:row>10</xdr:row>
      <xdr:rowOff>142875</xdr:rowOff>
    </xdr:from>
    <xdr:to>
      <xdr:col>13</xdr:col>
      <xdr:colOff>409575</xdr:colOff>
      <xdr:row>10</xdr:row>
      <xdr:rowOff>144463</xdr:rowOff>
    </xdr:to>
    <xdr:cxnSp macro="">
      <xdr:nvCxnSpPr>
        <xdr:cNvPr id="4" name="Straight Arrow Connector 3"/>
        <xdr:cNvCxnSpPr/>
      </xdr:nvCxnSpPr>
      <xdr:spPr>
        <a:xfrm>
          <a:off x="7391400" y="1762125"/>
          <a:ext cx="247650" cy="1588"/>
        </a:xfrm>
        <a:prstGeom prst="straightConnector1">
          <a:avLst/>
        </a:prstGeom>
        <a:ln w="3175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17</xdr:col>
      <xdr:colOff>266700</xdr:colOff>
      <xdr:row>19</xdr:row>
      <xdr:rowOff>95250</xdr:rowOff>
    </xdr:from>
    <xdr:ext cx="184731" cy="264560"/>
    <xdr:sp macro="" textlink="">
      <xdr:nvSpPr>
        <xdr:cNvPr id="5" name="TextBox 4"/>
        <xdr:cNvSpPr txBox="1"/>
      </xdr:nvSpPr>
      <xdr:spPr>
        <a:xfrm>
          <a:off x="9629775" y="3171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9</xdr:col>
      <xdr:colOff>276225</xdr:colOff>
      <xdr:row>2</xdr:row>
      <xdr:rowOff>85725</xdr:rowOff>
    </xdr:from>
    <xdr:to>
      <xdr:col>15</xdr:col>
      <xdr:colOff>361950</xdr:colOff>
      <xdr:row>5</xdr:row>
      <xdr:rowOff>28575</xdr:rowOff>
    </xdr:to>
    <xdr:sp macro="" textlink="">
      <xdr:nvSpPr>
        <xdr:cNvPr id="6" name="TextBox 5"/>
        <xdr:cNvSpPr txBox="1"/>
      </xdr:nvSpPr>
      <xdr:spPr>
        <a:xfrm>
          <a:off x="5905500" y="409575"/>
          <a:ext cx="3743325" cy="428625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n-US" sz="2000" b="1"/>
            <a:t>FIGURE  12</a:t>
          </a:r>
        </a:p>
      </xdr:txBody>
    </xdr: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0.14308</cdr:x>
      <cdr:y>0.33156</cdr:y>
    </cdr:from>
    <cdr:to>
      <cdr:x>0.38182</cdr:x>
      <cdr:y>0.38808</cdr:y>
    </cdr:to>
    <cdr:sp macro="" textlink="">
      <cdr:nvSpPr>
        <cdr:cNvPr id="396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1067" y="893749"/>
          <a:ext cx="802722" cy="1523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chemeClr val="tx2"/>
              </a:solidFill>
              <a:latin typeface="Times New Roman"/>
              <a:cs typeface="Times New Roman"/>
            </a:rPr>
            <a:t>Reserves (lhs)</a:t>
          </a:r>
        </a:p>
      </cdr:txBody>
    </cdr:sp>
  </cdr:relSizeAnchor>
  <cdr:relSizeAnchor xmlns:cdr="http://schemas.openxmlformats.org/drawingml/2006/chartDrawing">
    <cdr:from>
      <cdr:x>0.1265</cdr:x>
      <cdr:y>0.0106</cdr:y>
    </cdr:from>
    <cdr:to>
      <cdr:x>0.89235</cdr:x>
      <cdr:y>0.2045</cdr:y>
    </cdr:to>
    <cdr:sp macro="" textlink="">
      <cdr:nvSpPr>
        <cdr:cNvPr id="3962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5344" y="28575"/>
          <a:ext cx="2575036" cy="5226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Russia's Reserve Loss and Devaluation</a:t>
          </a:r>
          <a:endParaRPr lang="en-US" sz="8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 xmlns:a="http://schemas.openxmlformats.org/drawingml/2006/main">
          <a:pPr algn="l" rtl="0">
            <a:defRPr sz="1000"/>
          </a:pPr>
          <a:r>
            <a:rPr lang="en-US" sz="8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(reserves in billions of US$, monthly; exchange rate is ruble per US$, daily)</a:t>
          </a:r>
        </a:p>
      </cdr:txBody>
    </cdr:sp>
  </cdr:relSizeAnchor>
  <cdr:relSizeAnchor xmlns:cdr="http://schemas.openxmlformats.org/drawingml/2006/chartDrawing">
    <cdr:from>
      <cdr:x>0.69746</cdr:x>
      <cdr:y>0.33685</cdr:y>
    </cdr:from>
    <cdr:to>
      <cdr:x>0.92752</cdr:x>
      <cdr:y>0.44065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8234" y="946507"/>
          <a:ext cx="791067" cy="2916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Exchange rate</a:t>
          </a:r>
        </a:p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(rhs; inverted)</a:t>
          </a:r>
        </a:p>
      </cdr:txBody>
    </cdr:sp>
  </cdr:relSizeAnchor>
  <cdr:relSizeAnchor xmlns:cdr="http://schemas.openxmlformats.org/drawingml/2006/chartDrawing">
    <cdr:from>
      <cdr:x>0.58772</cdr:x>
      <cdr:y>0.18589</cdr:y>
    </cdr:from>
    <cdr:to>
      <cdr:x>0.74865</cdr:x>
      <cdr:y>0.28199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20890" y="522328"/>
          <a:ext cx="553362" cy="2700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ysClr val="windowText" lastClr="000000"/>
              </a:solidFill>
              <a:latin typeface="Times New Roman"/>
              <a:cs typeface="Times New Roman"/>
            </a:rPr>
            <a:t>"Controlled"</a:t>
          </a:r>
        </a:p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ysClr val="windowText" lastClr="000000"/>
              </a:solidFill>
              <a:latin typeface="Times New Roman"/>
              <a:cs typeface="Times New Roman"/>
            </a:rPr>
            <a:t>devaluation</a:t>
          </a:r>
        </a:p>
      </cdr:txBody>
    </cdr:sp>
  </cdr:relSizeAnchor>
  <cdr:relSizeAnchor xmlns:cdr="http://schemas.openxmlformats.org/drawingml/2006/chartDrawing">
    <cdr:from>
      <cdr:x>0.38588</cdr:x>
      <cdr:y>0.16485</cdr:y>
    </cdr:from>
    <cdr:to>
      <cdr:x>0.49897</cdr:x>
      <cdr:y>0.26095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7444" y="444378"/>
          <a:ext cx="380246" cy="2590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ysClr val="windowText" lastClr="000000"/>
              </a:solidFill>
              <a:latin typeface="Times New Roman"/>
              <a:cs typeface="Times New Roman"/>
            </a:rPr>
            <a:t>Lehman </a:t>
          </a:r>
        </a:p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ysClr val="windowText" lastClr="000000"/>
              </a:solidFill>
              <a:latin typeface="Times New Roman"/>
              <a:cs typeface="Times New Roman"/>
            </a:rPr>
            <a:t>collapse</a:t>
          </a:r>
        </a:p>
      </cdr:txBody>
    </cdr:sp>
  </cdr:relSizeAnchor>
  <cdr:relSizeAnchor xmlns:cdr="http://schemas.openxmlformats.org/drawingml/2006/chartDrawing">
    <cdr:from>
      <cdr:x>0.18931</cdr:x>
      <cdr:y>0.16615</cdr:y>
    </cdr:from>
    <cdr:to>
      <cdr:x>0.40227</cdr:x>
      <cdr:y>0.26225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0947" y="466861"/>
          <a:ext cx="732268" cy="2700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18288" tIns="22860" rIns="0" bIns="0" anchor="t" upright="1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ysClr val="windowText" lastClr="000000"/>
              </a:solidFill>
              <a:latin typeface="Times New Roman"/>
              <a:cs typeface="Times New Roman"/>
            </a:rPr>
            <a:t>Oil price peak</a:t>
          </a:r>
        </a:p>
      </cdr:txBody>
    </cdr:sp>
  </cdr:relSizeAnchor>
  <cdr:relSizeAnchor xmlns:cdr="http://schemas.openxmlformats.org/drawingml/2006/chartDrawing">
    <cdr:from>
      <cdr:x>0.11048</cdr:x>
      <cdr:y>0.93286</cdr:y>
    </cdr:from>
    <cdr:to>
      <cdr:x>0.87633</cdr:x>
      <cdr:y>1</cdr:y>
    </cdr:to>
    <cdr:sp macro="" textlink="">
      <cdr:nvSpPr>
        <cdr:cNvPr id="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1475" y="2571749"/>
          <a:ext cx="2575036" cy="1809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Sources: IMF, International Financial Statistics.</a:t>
          </a:r>
          <a:endParaRPr lang="en-US" sz="8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0.79471</cdr:x>
      <cdr:y>0.20138</cdr:y>
    </cdr:from>
    <cdr:to>
      <cdr:x>0.93046</cdr:x>
      <cdr:y>0.24903</cdr:y>
    </cdr:to>
    <cdr:sp macro="" textlink="">
      <cdr:nvSpPr>
        <cdr:cNvPr id="396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0239" y="524091"/>
          <a:ext cx="337475" cy="1410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Dec. 09</a:t>
          </a:r>
        </a:p>
      </cdr:txBody>
    </cdr:sp>
  </cdr:relSizeAnchor>
  <cdr:relSizeAnchor xmlns:cdr="http://schemas.openxmlformats.org/drawingml/2006/chartDrawing">
    <cdr:from>
      <cdr:x>0.084</cdr:x>
      <cdr:y>0</cdr:y>
    </cdr:from>
    <cdr:to>
      <cdr:x>0.14991</cdr:x>
      <cdr:y>0.00024</cdr:y>
    </cdr:to>
    <cdr:sp macro="" textlink="">
      <cdr:nvSpPr>
        <cdr:cNvPr id="3962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6434" y="50800"/>
          <a:ext cx="2209627" cy="3241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Commodity Prices</a:t>
          </a:r>
          <a:endParaRPr lang="en-US" sz="8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 xmlns:a="http://schemas.openxmlformats.org/drawingml/2006/main">
          <a:pPr algn="l" rtl="0">
            <a:defRPr sz="1000"/>
          </a:pPr>
          <a:r>
            <a:rPr lang="en-US" sz="8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(2005=100)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0.06115</cdr:x>
      <cdr:y>0.0084</cdr:y>
    </cdr:from>
    <cdr:to>
      <cdr:x>0.96739</cdr:x>
      <cdr:y>0.13995</cdr:y>
    </cdr:to>
    <cdr:sp macro="" textlink="">
      <cdr:nvSpPr>
        <cdr:cNvPr id="1597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6687" y="20962"/>
          <a:ext cx="2470164" cy="32828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0" bIns="0" anchor="t" upright="1"/>
        <a:lstStyle xmlns:a="http://schemas.openxmlformats.org/drawingml/2006/main"/>
        <a:p xmlns:a="http://schemas.openxmlformats.org/drawingml/2006/main">
          <a:pPr rtl="0" fontAlgn="base"/>
          <a:r>
            <a:rPr lang="en-US" sz="1000" b="1" i="0" baseline="0">
              <a:latin typeface="Times New Roman" pitchFamily="18" charset="0"/>
              <a:ea typeface="+mn-ea"/>
              <a:cs typeface="Times New Roman" pitchFamily="18" charset="0"/>
            </a:rPr>
            <a:t>Global Real GDP Growth</a:t>
          </a:r>
          <a:endParaRPr lang="en-US" sz="1000" b="0" i="0" baseline="0">
            <a:latin typeface="Times New Roman" pitchFamily="18" charset="0"/>
            <a:ea typeface="+mn-ea"/>
            <a:cs typeface="Times New Roman" pitchFamily="18" charset="0"/>
          </a:endParaRPr>
        </a:p>
        <a:p xmlns:a="http://schemas.openxmlformats.org/drawingml/2006/main">
          <a:r>
            <a:rPr lang="en-US" sz="800" b="0" i="1" baseline="0">
              <a:latin typeface="Times New Roman" pitchFamily="18" charset="0"/>
              <a:ea typeface="+mn-ea"/>
              <a:cs typeface="Times New Roman" pitchFamily="18" charset="0"/>
            </a:rPr>
            <a:t>(Percent; quarter over quarter annualized)</a:t>
          </a:r>
          <a:endParaRPr lang="en-US" sz="800" b="0" i="1" u="none" strike="noStrike" baseline="0">
            <a:solidFill>
              <a:srgbClr val="000000"/>
            </a:solidFill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0.71176</cdr:x>
      <cdr:y>0.20676</cdr:y>
    </cdr:from>
    <cdr:to>
      <cdr:x>0.94105</cdr:x>
      <cdr:y>0.36218</cdr:y>
    </cdr:to>
    <cdr:sp macro="" textlink="">
      <cdr:nvSpPr>
        <cdr:cNvPr id="15974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40071" y="515970"/>
          <a:ext cx="624984" cy="3878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18288" tIns="18288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Emerging</a:t>
          </a:r>
        </a:p>
      </cdr:txBody>
    </cdr:sp>
  </cdr:relSizeAnchor>
  <cdr:relSizeAnchor xmlns:cdr="http://schemas.openxmlformats.org/drawingml/2006/chartDrawing">
    <cdr:from>
      <cdr:x>0.45897</cdr:x>
      <cdr:y>0.68608</cdr:y>
    </cdr:from>
    <cdr:to>
      <cdr:x>0.73042</cdr:x>
      <cdr:y>0.82974</cdr:y>
    </cdr:to>
    <cdr:sp macro="" textlink="">
      <cdr:nvSpPr>
        <cdr:cNvPr id="15974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1025" y="1712140"/>
          <a:ext cx="739901" cy="3585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18288" tIns="18288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Advanced</a:t>
          </a:r>
        </a:p>
      </cdr:txBody>
    </cdr:sp>
  </cdr:relSizeAnchor>
  <cdr:relSizeAnchor xmlns:cdr="http://schemas.openxmlformats.org/drawingml/2006/chartDrawing">
    <cdr:from>
      <cdr:x>0.20219</cdr:x>
      <cdr:y>0.32361</cdr:y>
    </cdr:from>
    <cdr:to>
      <cdr:x>0.37578</cdr:x>
      <cdr:y>0.41075</cdr:y>
    </cdr:to>
    <cdr:sp macro="" textlink="">
      <cdr:nvSpPr>
        <cdr:cNvPr id="15975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1107" y="807587"/>
          <a:ext cx="473161" cy="2174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World</a:t>
          </a:r>
        </a:p>
      </cdr:txBody>
    </cdr:sp>
  </cdr:relSizeAnchor>
  <cdr:relSizeAnchor xmlns:cdr="http://schemas.openxmlformats.org/drawingml/2006/chartDrawing">
    <cdr:from>
      <cdr:x>0.04951</cdr:x>
      <cdr:y>0.92875</cdr:y>
    </cdr:from>
    <cdr:to>
      <cdr:x>0.98341</cdr:x>
      <cdr:y>0.98356</cdr:y>
    </cdr:to>
    <cdr:sp macro="" textlink="">
      <cdr:nvSpPr>
        <cdr:cNvPr id="15975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938" y="2317751"/>
          <a:ext cx="2545585" cy="13677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Sources: IMF, Global Data Source and IMF staff estimates.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35</xdr:row>
      <xdr:rowOff>142875</xdr:rowOff>
    </xdr:from>
    <xdr:to>
      <xdr:col>10</xdr:col>
      <xdr:colOff>247650</xdr:colOff>
      <xdr:row>40</xdr:row>
      <xdr:rowOff>133350</xdr:rowOff>
    </xdr:to>
    <xdr:sp macro="" textlink="">
      <xdr:nvSpPr>
        <xdr:cNvPr id="2" name="TextBox 1"/>
        <xdr:cNvSpPr txBox="1"/>
      </xdr:nvSpPr>
      <xdr:spPr>
        <a:xfrm>
          <a:off x="3448050" y="7591425"/>
          <a:ext cx="8686800" cy="942975"/>
        </a:xfrm>
        <a:prstGeom prst="rect">
          <a:avLst/>
        </a:prstGeom>
        <a:solidFill>
          <a:schemeClr val="accent2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600" b="1"/>
            <a:t>FOR OB'S REQUEST, FIGURE 2 NEEDS TO BE CHANGE FROM SEMESTER GROWTH TO DEMEANED SEMESTER GROWTH - THIS BECAUSE REGRESSIONS ARE BASED ON DEMEANED SEMESTER GROWTH</a:t>
          </a:r>
        </a:p>
      </xdr:txBody>
    </xdr:sp>
    <xdr:clientData/>
  </xdr:twoCellAnchor>
  <xdr:twoCellAnchor>
    <xdr:from>
      <xdr:col>3</xdr:col>
      <xdr:colOff>1038225</xdr:colOff>
      <xdr:row>13</xdr:row>
      <xdr:rowOff>28575</xdr:rowOff>
    </xdr:from>
    <xdr:to>
      <xdr:col>5</xdr:col>
      <xdr:colOff>1276351</xdr:colOff>
      <xdr:row>36</xdr:row>
      <xdr:rowOff>28576</xdr:rowOff>
    </xdr:to>
    <xdr:cxnSp macro="">
      <xdr:nvCxnSpPr>
        <xdr:cNvPr id="3" name="Straight Arrow Connector 2"/>
        <xdr:cNvCxnSpPr/>
      </xdr:nvCxnSpPr>
      <xdr:spPr>
        <a:xfrm flipH="1" flipV="1">
          <a:off x="4305300" y="3286125"/>
          <a:ext cx="2790826" cy="4381501"/>
        </a:xfrm>
        <a:prstGeom prst="straightConnector1">
          <a:avLst/>
        </a:prstGeom>
        <a:ln w="28575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1123950</xdr:colOff>
      <xdr:row>14</xdr:row>
      <xdr:rowOff>29936</xdr:rowOff>
    </xdr:from>
    <xdr:to>
      <xdr:col>23</xdr:col>
      <xdr:colOff>393246</xdr:colOff>
      <xdr:row>28</xdr:row>
      <xdr:rowOff>35379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1296761</xdr:colOff>
      <xdr:row>11</xdr:row>
      <xdr:rowOff>180975</xdr:rowOff>
    </xdr:from>
    <xdr:to>
      <xdr:col>23</xdr:col>
      <xdr:colOff>374197</xdr:colOff>
      <xdr:row>14</xdr:row>
      <xdr:rowOff>157162</xdr:rowOff>
    </xdr:to>
    <xdr:sp macro="" textlink="">
      <xdr:nvSpPr>
        <xdr:cNvPr id="5" name="TextBox 4"/>
        <xdr:cNvSpPr txBox="1"/>
      </xdr:nvSpPr>
      <xdr:spPr>
        <a:xfrm>
          <a:off x="20889686" y="3057525"/>
          <a:ext cx="3201761" cy="5476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n-US" sz="1000" b="1">
              <a:latin typeface="Times New Roman" pitchFamily="18" charset="0"/>
              <a:cs typeface="Times New Roman" pitchFamily="18" charset="0"/>
            </a:rPr>
            <a:t>GDP Growth</a:t>
          </a: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 b="0" i="1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(Percent; Semester growth minus projected semester growth minus average of sample; 2009Q1 v. 2008Q3; saar)</a:t>
          </a:r>
          <a:endParaRPr lang="en-US" sz="800" b="0" i="1">
            <a:latin typeface="Times New Roman" pitchFamily="18" charset="0"/>
            <a:cs typeface="Times New Roman" pitchFamily="18" charset="0"/>
          </a:endParaRPr>
        </a:p>
        <a:p>
          <a:endParaRPr lang="en-US" sz="1000" b="1">
            <a:latin typeface="Times New Roman" pitchFamily="18" charset="0"/>
            <a:cs typeface="Times New Roman" pitchFamily="18" charset="0"/>
          </a:endParaRPr>
        </a:p>
        <a:p>
          <a:endParaRPr lang="en-US" sz="1000" b="1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17</xdr:col>
      <xdr:colOff>1219200</xdr:colOff>
      <xdr:row>9</xdr:row>
      <xdr:rowOff>66675</xdr:rowOff>
    </xdr:from>
    <xdr:to>
      <xdr:col>23</xdr:col>
      <xdr:colOff>457200</xdr:colOff>
      <xdr:row>11</xdr:row>
      <xdr:rowOff>114300</xdr:rowOff>
    </xdr:to>
    <xdr:sp macro="" textlink="">
      <xdr:nvSpPr>
        <xdr:cNvPr id="6" name="TextBox 5"/>
        <xdr:cNvSpPr txBox="1"/>
      </xdr:nvSpPr>
      <xdr:spPr>
        <a:xfrm>
          <a:off x="20964525" y="2562225"/>
          <a:ext cx="3743325" cy="428625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n-US" sz="2000" b="1"/>
            <a:t>FIGURE  11</a:t>
          </a:r>
        </a:p>
      </xdr:txBody>
    </xdr:sp>
    <xdr:clientData/>
  </xdr:twoCellAnchor>
  <xdr:twoCellAnchor>
    <xdr:from>
      <xdr:col>24</xdr:col>
      <xdr:colOff>316368</xdr:colOff>
      <xdr:row>12</xdr:row>
      <xdr:rowOff>152400</xdr:rowOff>
    </xdr:from>
    <xdr:to>
      <xdr:col>29</xdr:col>
      <xdr:colOff>458562</xdr:colOff>
      <xdr:row>15</xdr:row>
      <xdr:rowOff>94557</xdr:rowOff>
    </xdr:to>
    <xdr:sp macro="" textlink="">
      <xdr:nvSpPr>
        <xdr:cNvPr id="7" name="TextBox 6"/>
        <xdr:cNvSpPr txBox="1"/>
      </xdr:nvSpPr>
      <xdr:spPr>
        <a:xfrm>
          <a:off x="25176618" y="3219450"/>
          <a:ext cx="3190194" cy="513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n-US" sz="1000" b="1">
              <a:latin typeface="Times New Roman" pitchFamily="18" charset="0"/>
              <a:cs typeface="Times New Roman" pitchFamily="18" charset="0"/>
            </a:rPr>
            <a:t>GDP Growth</a:t>
          </a: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 b="0" i="1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(Percent; Semester growth minus projected; 2009Q1 v. 2008Q3; saar)</a:t>
          </a:r>
          <a:endParaRPr lang="en-US" sz="800" b="0" i="1">
            <a:latin typeface="Times New Roman" pitchFamily="18" charset="0"/>
            <a:cs typeface="Times New Roman" pitchFamily="18" charset="0"/>
          </a:endParaRPr>
        </a:p>
        <a:p>
          <a:endParaRPr lang="en-US" sz="800" b="1">
            <a:latin typeface="Times New Roman" pitchFamily="18" charset="0"/>
            <a:cs typeface="Times New Roman" pitchFamily="18" charset="0"/>
          </a:endParaRPr>
        </a:p>
        <a:p>
          <a:endParaRPr lang="en-US" sz="1000" b="1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24</xdr:col>
      <xdr:colOff>152400</xdr:colOff>
      <xdr:row>14</xdr:row>
      <xdr:rowOff>35378</xdr:rowOff>
    </xdr:from>
    <xdr:to>
      <xdr:col>29</xdr:col>
      <xdr:colOff>498022</xdr:colOff>
      <xdr:row>28</xdr:row>
      <xdr:rowOff>40821</xdr:rowOff>
    </xdr:to>
    <xdr:graphicFrame macro="">
      <xdr:nvGraphicFramePr>
        <xdr:cNvPr id="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85725</xdr:colOff>
      <xdr:row>9</xdr:row>
      <xdr:rowOff>66675</xdr:rowOff>
    </xdr:from>
    <xdr:to>
      <xdr:col>30</xdr:col>
      <xdr:colOff>171450</xdr:colOff>
      <xdr:row>11</xdr:row>
      <xdr:rowOff>114300</xdr:rowOff>
    </xdr:to>
    <xdr:sp macro="" textlink="">
      <xdr:nvSpPr>
        <xdr:cNvPr id="9" name="TextBox 8"/>
        <xdr:cNvSpPr txBox="1"/>
      </xdr:nvSpPr>
      <xdr:spPr>
        <a:xfrm>
          <a:off x="24945975" y="2562225"/>
          <a:ext cx="3743325" cy="428625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n-US" sz="2000" b="1"/>
            <a:t>FIGURE  2</a:t>
          </a: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0.67903</cdr:x>
      <cdr:y>0.41497</cdr:y>
    </cdr:from>
    <cdr:to>
      <cdr:x>0.98597</cdr:x>
      <cdr:y>0.47658</cdr:y>
    </cdr:to>
    <cdr:sp macro="" textlink="">
      <cdr:nvSpPr>
        <cdr:cNvPr id="2" name="TextBox 18"/>
        <cdr:cNvSpPr txBox="1"/>
      </cdr:nvSpPr>
      <cdr:spPr>
        <a:xfrm xmlns:a="http://schemas.openxmlformats.org/drawingml/2006/main">
          <a:off x="2304359" y="1108977"/>
          <a:ext cx="1041638" cy="1646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l"/>
          <a:r>
            <a:rPr lang="en-US" sz="800" b="0">
              <a:latin typeface="Times New Roman" pitchFamily="18" charset="0"/>
              <a:cs typeface="Times New Roman" pitchFamily="18" charset="0"/>
            </a:rPr>
            <a:t>Average</a:t>
          </a:r>
          <a:endParaRPr lang="en-US" sz="800" b="0" i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endParaRPr lang="en-US" sz="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endParaRPr lang="en-US" sz="1000" b="1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28575</xdr:colOff>
      <xdr:row>3</xdr:row>
      <xdr:rowOff>123825</xdr:rowOff>
    </xdr:from>
    <xdr:to>
      <xdr:col>23</xdr:col>
      <xdr:colOff>180975</xdr:colOff>
      <xdr:row>17</xdr:row>
      <xdr:rowOff>133350</xdr:rowOff>
    </xdr:to>
    <xdr:grpSp>
      <xdr:nvGrpSpPr>
        <xdr:cNvPr id="2" name="Group 1"/>
        <xdr:cNvGrpSpPr/>
      </xdr:nvGrpSpPr>
      <xdr:grpSpPr>
        <a:xfrm>
          <a:off x="12401550" y="1657350"/>
          <a:ext cx="2590800" cy="2676525"/>
          <a:chOff x="9353550" y="1333500"/>
          <a:chExt cx="2590800" cy="2676525"/>
        </a:xfrm>
      </xdr:grpSpPr>
      <xdr:graphicFrame macro="">
        <xdr:nvGraphicFramePr>
          <xdr:cNvPr id="3" name="Chart 10"/>
          <xdr:cNvGraphicFramePr>
            <a:graphicFrameLocks/>
          </xdr:cNvGraphicFramePr>
        </xdr:nvGraphicFramePr>
        <xdr:xfrm>
          <a:off x="9353550" y="1333500"/>
          <a:ext cx="2590800" cy="26765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TextBox 3"/>
          <xdr:cNvSpPr txBox="1"/>
        </xdr:nvSpPr>
        <xdr:spPr>
          <a:xfrm>
            <a:off x="9953624" y="3581401"/>
            <a:ext cx="1685926" cy="14287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t"/>
          <a:lstStyle/>
          <a:p>
            <a:pPr algn="l"/>
            <a:r>
              <a:rPr lang="en-US" sz="800">
                <a:latin typeface="Times New Roman" pitchFamily="18" charset="0"/>
                <a:cs typeface="Times New Roman" pitchFamily="18" charset="0"/>
              </a:rPr>
              <a:t>Trade Shock</a:t>
            </a:r>
            <a:r>
              <a:rPr lang="en-US" sz="800" baseline="0">
                <a:latin typeface="Times New Roman" pitchFamily="18" charset="0"/>
                <a:cs typeface="Times New Roman" pitchFamily="18" charset="0"/>
              </a:rPr>
              <a:t>            F</a:t>
            </a:r>
            <a:r>
              <a:rPr lang="en-US" sz="800">
                <a:latin typeface="Times New Roman" pitchFamily="18" charset="0"/>
                <a:cs typeface="Times New Roman" pitchFamily="18" charset="0"/>
              </a:rPr>
              <a:t>inancial Shock</a:t>
            </a:r>
          </a:p>
        </xdr:txBody>
      </xdr:sp>
    </xdr:grpSp>
    <xdr:clientData/>
  </xdr:twoCellAnchor>
  <xdr:twoCellAnchor>
    <xdr:from>
      <xdr:col>18</xdr:col>
      <xdr:colOff>581024</xdr:colOff>
      <xdr:row>1</xdr:row>
      <xdr:rowOff>962025</xdr:rowOff>
    </xdr:from>
    <xdr:to>
      <xdr:col>23</xdr:col>
      <xdr:colOff>352425</xdr:colOff>
      <xdr:row>3</xdr:row>
      <xdr:rowOff>47625</xdr:rowOff>
    </xdr:to>
    <xdr:sp macro="" textlink="">
      <xdr:nvSpPr>
        <xdr:cNvPr id="5" name="TextBox 4"/>
        <xdr:cNvSpPr txBox="1"/>
      </xdr:nvSpPr>
      <xdr:spPr>
        <a:xfrm>
          <a:off x="12344399" y="1152525"/>
          <a:ext cx="2819401" cy="428625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n-US" sz="2000" b="1"/>
            <a:t>FIGURE  6</a:t>
          </a: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0.01838</cdr:x>
      <cdr:y>0.8968</cdr:y>
    </cdr:from>
    <cdr:to>
      <cdr:x>0.98713</cdr:x>
      <cdr:y>0.99644</cdr:y>
    </cdr:to>
    <cdr:sp macro="" textlink="">
      <cdr:nvSpPr>
        <cdr:cNvPr id="450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619" y="2400301"/>
          <a:ext cx="2509843" cy="2667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sz="800">
              <a:latin typeface="Times New Roman" pitchFamily="18" charset="0"/>
              <a:ea typeface="+mn-ea"/>
              <a:cs typeface="Times New Roman" pitchFamily="18" charset="0"/>
            </a:rPr>
            <a:t>Annualized trade balance change </a:t>
          </a:r>
        </a:p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sz="800">
              <a:latin typeface="Times New Roman" pitchFamily="18" charset="0"/>
              <a:ea typeface="+mn-ea"/>
              <a:cs typeface="Times New Roman" pitchFamily="18" charset="0"/>
            </a:rPr>
            <a:t>(09Q1 vs. 08Q3, sa) in percent of GDP (2007)</a:t>
          </a:r>
          <a:endParaRPr lang="en-US" sz="8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cdr:txBody>
    </cdr:sp>
  </cdr:relSizeAnchor>
  <cdr:relSizeAnchor xmlns:cdr="http://schemas.openxmlformats.org/drawingml/2006/chartDrawing">
    <cdr:from>
      <cdr:x>0.02206</cdr:x>
      <cdr:y>0.84163</cdr:y>
    </cdr:from>
    <cdr:to>
      <cdr:x>0.98162</cdr:x>
      <cdr:y>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153" y="2252663"/>
          <a:ext cx="2486028" cy="4238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en-US" sz="800">
            <a:latin typeface="Times New Roman" pitchFamily="18" charset="0"/>
            <a:ea typeface="+mn-ea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0.12316</cdr:x>
      <cdr:y>0.00072</cdr:y>
    </cdr:from>
    <cdr:to>
      <cdr:x>0.93925</cdr:x>
      <cdr:y>0.06939</cdr:y>
    </cdr:to>
    <cdr:sp macro="" textlink="">
      <cdr:nvSpPr>
        <cdr:cNvPr id="3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95" y="1926"/>
          <a:ext cx="2114326" cy="1838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/>
          <a:r>
            <a:rPr lang="en-US" sz="1000" b="1" i="0" baseline="0">
              <a:latin typeface="Times New Roman" pitchFamily="18" charset="0"/>
              <a:ea typeface="+mn-ea"/>
              <a:cs typeface="Times New Roman" pitchFamily="18" charset="0"/>
            </a:rPr>
            <a:t>Trade Balance and GDP Growth </a:t>
          </a:r>
          <a:endParaRPr lang="en-US" sz="10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 rtl="0">
            <a:defRPr sz="1000"/>
          </a:pPr>
          <a:endParaRPr lang="en-US" sz="10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cdr:txBody>
    </cdr:sp>
  </cdr:relSizeAnchor>
  <cdr:relSizeAnchor xmlns:cdr="http://schemas.openxmlformats.org/drawingml/2006/chartDrawing">
    <cdr:from>
      <cdr:x>0.60478</cdr:x>
      <cdr:y>0.82562</cdr:y>
    </cdr:from>
    <cdr:to>
      <cdr:x>0.87684</cdr:x>
      <cdr:y>0.82562</cdr:y>
    </cdr:to>
    <cdr:sp macro="" textlink="">
      <cdr:nvSpPr>
        <cdr:cNvPr id="19" name="Straight Arrow Connector 18"/>
        <cdr:cNvSpPr/>
      </cdr:nvSpPr>
      <cdr:spPr>
        <a:xfrm xmlns:a="http://schemas.openxmlformats.org/drawingml/2006/main">
          <a:off x="1566863" y="2209800"/>
          <a:ext cx="704850" cy="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0.14338</cdr:x>
      <cdr:y>0.82562</cdr:y>
    </cdr:from>
    <cdr:to>
      <cdr:x>0.53493</cdr:x>
      <cdr:y>0.82562</cdr:y>
    </cdr:to>
    <cdr:sp macro="" textlink="">
      <cdr:nvSpPr>
        <cdr:cNvPr id="21" name="Straight Arrow Connector 20"/>
        <cdr:cNvSpPr/>
      </cdr:nvSpPr>
      <cdr:spPr>
        <a:xfrm xmlns:a="http://schemas.openxmlformats.org/drawingml/2006/main" flipH="1">
          <a:off x="371475" y="2209800"/>
          <a:ext cx="1014413" cy="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29</xdr:row>
      <xdr:rowOff>0</xdr:rowOff>
    </xdr:from>
    <xdr:to>
      <xdr:col>7</xdr:col>
      <xdr:colOff>114300</xdr:colOff>
      <xdr:row>44</xdr:row>
      <xdr:rowOff>123825</xdr:rowOff>
    </xdr:to>
    <xdr:graphicFrame macro="">
      <xdr:nvGraphicFramePr>
        <xdr:cNvPr id="2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29</xdr:row>
      <xdr:rowOff>0</xdr:rowOff>
    </xdr:from>
    <xdr:to>
      <xdr:col>13</xdr:col>
      <xdr:colOff>114300</xdr:colOff>
      <xdr:row>44</xdr:row>
      <xdr:rowOff>123825</xdr:rowOff>
    </xdr:to>
    <xdr:graphicFrame macro="">
      <xdr:nvGraphicFramePr>
        <xdr:cNvPr id="3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47625</xdr:colOff>
      <xdr:row>25</xdr:row>
      <xdr:rowOff>152400</xdr:rowOff>
    </xdr:from>
    <xdr:to>
      <xdr:col>11</xdr:col>
      <xdr:colOff>133350</xdr:colOff>
      <xdr:row>28</xdr:row>
      <xdr:rowOff>95250</xdr:rowOff>
    </xdr:to>
    <xdr:sp macro="" textlink="">
      <xdr:nvSpPr>
        <xdr:cNvPr id="8" name="TextBox 7"/>
        <xdr:cNvSpPr txBox="1"/>
      </xdr:nvSpPr>
      <xdr:spPr>
        <a:xfrm>
          <a:off x="4562475" y="4200525"/>
          <a:ext cx="3743325" cy="428625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n-US" sz="2000" b="1"/>
            <a:t>FIGURE  8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0.06857</cdr:x>
      <cdr:y>0.01859</cdr:y>
    </cdr:from>
    <cdr:to>
      <cdr:x>0.96884</cdr:x>
      <cdr:y>0.14932</cdr:y>
    </cdr:to>
    <cdr:sp macro="" textlink="">
      <cdr:nvSpPr>
        <cdr:cNvPr id="3543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426" y="47455"/>
          <a:ext cx="2406099" cy="3508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rtl="0" fontAlgn="base"/>
          <a:r>
            <a:rPr lang="en-US" sz="1000" b="1">
              <a:latin typeface="Times New Roman" pitchFamily="18" charset="0"/>
              <a:ea typeface="+mn-ea"/>
              <a:cs typeface="Times New Roman" pitchFamily="18" charset="0"/>
            </a:rPr>
            <a:t>Net Flows to Emerging Market Economies</a:t>
          </a:r>
        </a:p>
        <a:p xmlns:a="http://schemas.openxmlformats.org/drawingml/2006/main">
          <a:pPr rtl="0" fontAlgn="base"/>
          <a:r>
            <a:rPr lang="en-US" sz="800" i="1">
              <a:latin typeface="Times New Roman" pitchFamily="18" charset="0"/>
              <a:ea typeface="+mn-ea"/>
              <a:cs typeface="Times New Roman" pitchFamily="18" charset="0"/>
            </a:rPr>
            <a:t>(US$ billion; exclude reserves and IMF lending)</a:t>
          </a:r>
        </a:p>
      </cdr:txBody>
    </cdr:sp>
  </cdr:relSizeAnchor>
  <cdr:relSizeAnchor xmlns:cdr="http://schemas.openxmlformats.org/drawingml/2006/chartDrawing">
    <cdr:from>
      <cdr:x>0.05455</cdr:x>
      <cdr:y>0.92528</cdr:y>
    </cdr:from>
    <cdr:to>
      <cdr:x>0.89287</cdr:x>
      <cdr:y>0.98117</cdr:y>
    </cdr:to>
    <cdr:sp macro="" textlink="">
      <cdr:nvSpPr>
        <cdr:cNvPr id="3543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3208" y="2336452"/>
          <a:ext cx="2276413" cy="1807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Source: IMF, Balance of Payments database.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0.06857</cdr:x>
      <cdr:y>0.01859</cdr:y>
    </cdr:from>
    <cdr:to>
      <cdr:x>0.96884</cdr:x>
      <cdr:y>0.14932</cdr:y>
    </cdr:to>
    <cdr:sp macro="" textlink="">
      <cdr:nvSpPr>
        <cdr:cNvPr id="3543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426" y="47455"/>
          <a:ext cx="2406099" cy="3508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rtl="0" fontAlgn="base"/>
          <a:r>
            <a:rPr lang="en-US" sz="1000" b="1">
              <a:latin typeface="Times New Roman" pitchFamily="18" charset="0"/>
              <a:ea typeface="+mn-ea"/>
              <a:cs typeface="Times New Roman" pitchFamily="18" charset="0"/>
            </a:rPr>
            <a:t>Change in Cross Border Bank Claims</a:t>
          </a:r>
        </a:p>
        <a:p xmlns:a="http://schemas.openxmlformats.org/drawingml/2006/main">
          <a:pPr rtl="0" fontAlgn="base"/>
          <a:r>
            <a:rPr lang="en-US" sz="800" i="1">
              <a:latin typeface="Times New Roman" pitchFamily="18" charset="0"/>
              <a:ea typeface="+mn-ea"/>
              <a:cs typeface="Times New Roman" pitchFamily="18" charset="0"/>
            </a:rPr>
            <a:t>(US$ billion; exclude reserves and IMF lending)</a:t>
          </a:r>
        </a:p>
      </cdr:txBody>
    </cdr:sp>
  </cdr:relSizeAnchor>
  <cdr:relSizeAnchor xmlns:cdr="http://schemas.openxmlformats.org/drawingml/2006/chartDrawing">
    <cdr:from>
      <cdr:x>0.05455</cdr:x>
      <cdr:y>0.92528</cdr:y>
    </cdr:from>
    <cdr:to>
      <cdr:x>0.89287</cdr:x>
      <cdr:y>0.98117</cdr:y>
    </cdr:to>
    <cdr:sp macro="" textlink="">
      <cdr:nvSpPr>
        <cdr:cNvPr id="3543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3208" y="2336452"/>
          <a:ext cx="2276413" cy="1807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Source: Bank for International Settlements.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\TEMP\weo%20extra%20vulnerabilty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reichsfeld\AppData\Local\Microsoft\Windows\Temporary%20Internet%20Files\Content.Outlook\KR6LKD1T\2004\WEMD\3Mar\WEMD(draft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reichsfeld\AppData\Local\Microsoft\Windows\Temporary%20Internet%20Files\Content.Outlook\KR6LKD1T\2004\IMFC\3Mar\IMFC_deputies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DATA\EU\Desk\Money\Monetary%20Conditions\mcichart_core_infl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reichsfeld\AppData\Local\Microsoft\Windows\Temporary%20Internet%20Files\Content.Outlook\KR6LKD1T\2003\WEMD\11Nov\WEMD(draft)_backup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reichsfeld\AppData\Local\Microsoft\Windows\Temporary%20Internet%20Files\Content.Outlook\KR6LKD1T\2004\WEMD\6Jun\WEMD(Draft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DATA\EU\Desk\Inflation%20Projections\Inflation%20expectations%20(Sergei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PPT/2009/HFaruqee/EM_Blanchard/data_with_newcountries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BarChart%20_scatters_updatedM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reichsfeld\AppData\Local\Microsoft\Windows\Temporary%20Internet%20Files\Content.Outlook\KR6LKD1T\2004\WEMD\9Sep\WEMD%20v.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1\WEMD\Mar03pres\WEMD%20Charts%20March%2017%202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reichsfeld\AppData\Local\Microsoft\Windows\Temporary%20Internet%20Files\Content.Outlook\KR6LKD1T\2003\WEMD\11Nov\WEMD(dryrun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df\finance\report\US_fin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1\WEMD\Jan03pres\wemd_dat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antoshin\Local%20Settings\Temporary%20Internet%20Files\OLK490\Labormk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DATA\EU\Reports\June%202002\Supplement\Figure%201%20Supplement%20financial%20market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mdty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AD ME"/>
      <sheetName val="A"/>
      <sheetName val="AQ"/>
      <sheetName val="DQ"/>
      <sheetName val="ControlSheet"/>
      <sheetName val="FS"/>
      <sheetName val="Monthly"/>
      <sheetName val="MEI, SEI and EFV"/>
      <sheetName val="pensions (pr2000)"/>
      <sheetName val="Interest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ControlSheet"/>
      <sheetName val="AIP1"/>
      <sheetName val="GDP"/>
      <sheetName val="UScyc(I)"/>
      <sheetName val="DD-ED"/>
      <sheetName val="Euro Area"/>
      <sheetName val="conf"/>
      <sheetName val="Japan"/>
      <sheetName val="JPN(Credit2)"/>
      <sheetName val="OIL1"/>
      <sheetName val="policy"/>
      <sheetName val="Sheet21"/>
      <sheetName val="blank2"/>
      <sheetName val="Inv(JPN)"/>
      <sheetName val="Labor1(JPN)"/>
      <sheetName val="Labor2(JPN)"/>
      <sheetName val="JPN(Credit)"/>
      <sheetName val="OIL2"/>
      <sheetName val="FedFund"/>
      <sheetName val="EER1"/>
      <sheetName val="EER2"/>
      <sheetName val="Sheet2"/>
      <sheetName val="blank"/>
      <sheetName val="FedFund (orig)"/>
      <sheetName val="AIP2"/>
      <sheetName val="Tankan"/>
      <sheetName val="OIL"/>
      <sheetName val="NEER1"/>
      <sheetName val="NEER2"/>
      <sheetName val="REER1"/>
      <sheetName val="RE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ControlSheet"/>
      <sheetName val="GDP"/>
      <sheetName val="GDP(Q)"/>
      <sheetName val="AIP"/>
      <sheetName val="STK"/>
      <sheetName val="OIL"/>
      <sheetName val="Comdty"/>
      <sheetName val="BCA"/>
      <sheetName val="REER"/>
      <sheetName val="FX res"/>
      <sheetName val="EMBI+"/>
      <sheetName val="BCI"/>
      <sheetName val="TIPS"/>
      <sheetName val="CPI(G7)"/>
      <sheetName val="House"/>
      <sheetName val="PublicDebt"/>
      <sheetName val="Fiscal(1)"/>
      <sheetName val="SWAP"/>
      <sheetName val="CPI"/>
      <sheetName val="CPI(2)"/>
      <sheetName val="Fiscal(2)"/>
      <sheetName val="10yr"/>
      <sheetName val="policy"/>
      <sheetName val="EMBI&amp;US"/>
      <sheetName val="CapFlow(WEO)"/>
      <sheetName val="Ext.Debt(EMG)"/>
      <sheetName val="FisBal(EMG)"/>
      <sheetName val="Productivity"/>
      <sheetName val="DD"/>
      <sheetName val="GDPR"/>
      <sheetName val="CapFlow"/>
      <sheetName val="EX&amp;IM"/>
      <sheetName val="PotGDP(1)"/>
      <sheetName val="PotGDP(2)"/>
      <sheetName val="China"/>
      <sheetName val="Dependency Ratio"/>
      <sheetName val="CPI&amp;ULS"/>
      <sheetName val="Growth x RER"/>
      <sheetName val="US(S&amp;I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Chart1"/>
      <sheetName val="monthly"/>
      <sheetName val="ControlSheet"/>
      <sheetName val="data"/>
      <sheetName val="TempEdssSheet"/>
      <sheetName val="Chart2"/>
      <sheetName val="FIGURE 1"/>
      <sheetName val="daily calculations"/>
      <sheetName val="daily - nominal, 10-yr"/>
      <sheetName val="daily - 3 month "/>
      <sheetName val="Interest rate - monthly"/>
      <sheetName val="EER - monthl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US102(cyc)"/>
      <sheetName val="US10(cyc)"/>
      <sheetName val="USFedf2(cyc)"/>
      <sheetName val="Fedf(cyc)"/>
      <sheetName val="StrBal"/>
      <sheetName val="Real(i-10yr)"/>
      <sheetName val="FedFund"/>
      <sheetName val="US(rebate)"/>
      <sheetName val="Policy"/>
      <sheetName val="House(UK)"/>
      <sheetName val="House(US)"/>
      <sheetName val="ILB"/>
      <sheetName val="BCA"/>
      <sheetName val="NEER"/>
      <sheetName val="Risk"/>
      <sheetName val="Sheet40"/>
      <sheetName val="Chin(Climate)"/>
      <sheetName val="Contri(EMG)"/>
      <sheetName val="Asi(Dev)"/>
      <sheetName val="Chin((Loan)"/>
      <sheetName val="RES"/>
      <sheetName val="DRIASI"/>
      <sheetName val="Semi"/>
      <sheetName val="BCA(EMG)"/>
      <sheetName val="TXG(EMG)"/>
      <sheetName val="cforc(EMG04)"/>
      <sheetName val="cforc(EMG03)"/>
      <sheetName val="DD(EMG)"/>
      <sheetName val="AIP(EMG)"/>
      <sheetName val="EMG"/>
      <sheetName val="GER(LF)"/>
      <sheetName val="EU(ULC)"/>
      <sheetName val="GER(emp)"/>
      <sheetName val="GER(emp&amp;ur)"/>
      <sheetName val="GER(BCI&amp;IP)"/>
      <sheetName val="EA(BCI&amp;CCI)"/>
      <sheetName val="Eur"/>
      <sheetName val="Jpn(str&amp;gdp)"/>
      <sheetName val="Jpn(dept)"/>
      <sheetName val="Jpn(Lend)"/>
      <sheetName val="Jpn(Cap)"/>
      <sheetName val="Jpn(X&amp;M)"/>
      <sheetName val="Jpn(labor)"/>
      <sheetName val="Jpn(Tankan)"/>
      <sheetName val="Jpn"/>
      <sheetName val="Jpn(GDP)"/>
      <sheetName val="emp(S&amp;M)"/>
      <sheetName val="UScyc(une)"/>
      <sheetName val="UScyc(emp_serv)"/>
      <sheetName val="UScyc(emp_manu)"/>
      <sheetName val="UScyc(I)"/>
      <sheetName val="UScyc(C)"/>
      <sheetName val="ControlSheet"/>
      <sheetName val="US(surp)"/>
      <sheetName val="US"/>
      <sheetName val="TXG"/>
      <sheetName val="AIP(G7)"/>
      <sheetName val="AI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 refreshError="1"/>
      <sheetData sheetId="13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>
        <row r="4">
          <cell r="B4" t="str">
            <v>19701 20034</v>
          </cell>
          <cell r="C4" t="str">
            <v>F134ET</v>
          </cell>
        </row>
        <row r="5">
          <cell r="B5" t="str">
            <v>.DESC</v>
          </cell>
          <cell r="C5" t="str">
            <v>Germany: Employment: Total Economy (SA, Thous)</v>
          </cell>
        </row>
        <row r="6">
          <cell r="B6" t="str">
            <v>.T1</v>
          </cell>
          <cell r="C6" t="str">
            <v>19681</v>
          </cell>
        </row>
        <row r="7">
          <cell r="B7" t="str">
            <v>.TN</v>
          </cell>
          <cell r="C7" t="str">
            <v>20033</v>
          </cell>
        </row>
        <row r="8">
          <cell r="B8" t="str">
            <v>.LSOURCE</v>
          </cell>
          <cell r="C8" t="str">
            <v>Statistisches Bundesamt/Haver Analytics</v>
          </cell>
        </row>
        <row r="9">
          <cell r="B9" t="str">
            <v>.DTLM</v>
          </cell>
          <cell r="C9" t="str">
            <v>Tue Nov 11 04:18:00 2003</v>
          </cell>
          <cell r="M9" t="str">
            <v>Employment</v>
          </cell>
        </row>
        <row r="10">
          <cell r="K10">
            <v>1981</v>
          </cell>
          <cell r="L10" t="str">
            <v>Q1</v>
          </cell>
          <cell r="M10">
            <v>27214</v>
          </cell>
        </row>
        <row r="11">
          <cell r="K11">
            <v>1981</v>
          </cell>
          <cell r="L11" t="str">
            <v>Q2</v>
          </cell>
          <cell r="M11">
            <v>27081.666666666668</v>
          </cell>
        </row>
        <row r="12">
          <cell r="K12">
            <v>1981</v>
          </cell>
          <cell r="L12" t="str">
            <v>Q3</v>
          </cell>
          <cell r="M12">
            <v>26965.333333333332</v>
          </cell>
        </row>
        <row r="13">
          <cell r="K13">
            <v>1981</v>
          </cell>
          <cell r="L13" t="str">
            <v>Q4</v>
          </cell>
          <cell r="M13">
            <v>26875.333333333332</v>
          </cell>
        </row>
      </sheetData>
      <sheetData sheetId="33"/>
      <sheetData sheetId="34"/>
      <sheetData sheetId="35"/>
      <sheetData sheetId="36" refreshError="1"/>
      <sheetData sheetId="37" refreshError="1"/>
      <sheetData sheetId="38" refreshError="1"/>
      <sheetData sheetId="39" refreshError="1">
        <row r="4">
          <cell r="C4" t="str">
            <v>p:\ppt\2003\wemd\11nov\data.bnk, type=laremos</v>
          </cell>
          <cell r="D4" t="str">
            <v>p:\ppt\2003\wemd\11nov\data.bnk, type=laremos</v>
          </cell>
        </row>
        <row r="5">
          <cell r="C5" t="str">
            <v>OBA</v>
          </cell>
          <cell r="D5" t="str">
            <v>redfp952</v>
          </cell>
        </row>
        <row r="6">
          <cell r="B6" t="str">
            <v>49</v>
          </cell>
          <cell r="C6" t="str">
            <v>LOANS AND DISCOUNTS OUTSTANDING: BANKING ACCOUNTS OF DOMESTICALLY LICENSED BANKS\TOTAL INCLUDING OTHERS\UNIT: 100 Million Yen\SOURCE: Bank of Japan</v>
          </cell>
          <cell r="D6" t="str">
            <v>GROSS DOMESTIC EXPENDITURE AT CONSTANT PRICES (SAAR)\GROSS DOMESTIC FIXED CAPITAL FORMATION: PRIVATE SECTORS\UNIT: Billion Yen at 1995 Prices\SOURCE: Economic and Social Research Institute, Cabinet Office</v>
          </cell>
        </row>
      </sheetData>
      <sheetData sheetId="40" refreshError="1">
        <row r="7">
          <cell r="A7" t="str">
            <v>19801 20034</v>
          </cell>
          <cell r="B7" t="str">
            <v>S158NGPC</v>
          </cell>
          <cell r="C7" t="str">
            <v>S158NFBC</v>
          </cell>
          <cell r="D7" t="str">
            <v>S158NFC</v>
          </cell>
          <cell r="E7" t="str">
            <v>S158NFPC</v>
          </cell>
          <cell r="F7" t="str">
            <v>S158NPRC</v>
          </cell>
          <cell r="G7" t="str">
            <v>S158NPMC</v>
          </cell>
          <cell r="H7" t="str">
            <v>S158NFGC</v>
          </cell>
          <cell r="I7" t="str">
            <v>S158NCC</v>
          </cell>
          <cell r="J7" t="str">
            <v>S158NCPC</v>
          </cell>
          <cell r="K7" t="str">
            <v>S158NCGC</v>
          </cell>
        </row>
        <row r="8">
          <cell r="A8" t="str">
            <v>.DESC</v>
          </cell>
          <cell r="B8" t="str">
            <v>Japan: Gross Domestic Product (SAAR, Bil.95.Yen)</v>
          </cell>
          <cell r="C8" t="str">
            <v>Japan: GDP: Gross Domestic Capital Formation (SAAR, Bil.1995.Yen)</v>
          </cell>
          <cell r="D8" t="str">
            <v>Japan: GDP: Gross Domestic Fixed Capital Formation (SAAR, Bil.1995.Yen)</v>
          </cell>
          <cell r="E8" t="str">
            <v>Japan: GDP: Private Fixed Capital Formation (SAAR, Bil.1995.Yen)</v>
          </cell>
          <cell r="F8" t="str">
            <v>Japan: GDP: Pvt Gr Dom Fxd Cap Formation: Residential Bldgs (SAAR, Bil.1995.Yen)</v>
          </cell>
          <cell r="G8" t="str">
            <v>Japan: GDP: Pvt Gr Dom Fxd Cap Formation: Plant &amp; Equipment (SAAR, Bil.1995.Yen)</v>
          </cell>
          <cell r="H8" t="str">
            <v>Japan: GDP: Public Fixed Capital Formation (SAAR, Bil.1995.Yen)</v>
          </cell>
          <cell r="I8" t="str">
            <v>Japan: GDP: Final Consumption Expenditure (SAAR, Bil.1995.Yen)</v>
          </cell>
          <cell r="J8" t="str">
            <v>Japan: GDP: Private Consumption Expenditure (SAAR, Bil.1995.Yen)</v>
          </cell>
          <cell r="K8" t="str">
            <v>Japan: GDP: Government Consumption Expenditure (SAAR, Bil.1995.Yen)</v>
          </cell>
          <cell r="X8" t="str">
            <v>Pvt Gr Dom Fxd Cap Formation</v>
          </cell>
        </row>
        <row r="9">
          <cell r="A9" t="str">
            <v>.T1</v>
          </cell>
          <cell r="B9" t="str">
            <v>19801</v>
          </cell>
          <cell r="C9" t="str">
            <v>19801</v>
          </cell>
          <cell r="D9" t="str">
            <v>19801</v>
          </cell>
          <cell r="E9" t="str">
            <v>19801</v>
          </cell>
          <cell r="F9" t="str">
            <v>19801</v>
          </cell>
          <cell r="G9" t="str">
            <v>19801</v>
          </cell>
          <cell r="H9" t="str">
            <v>19801</v>
          </cell>
          <cell r="I9" t="str">
            <v>19801</v>
          </cell>
          <cell r="J9" t="str">
            <v>19801</v>
          </cell>
          <cell r="K9" t="str">
            <v>19801</v>
          </cell>
          <cell r="X9" t="str">
            <v>Plant &amp; Equipment</v>
          </cell>
        </row>
        <row r="10">
          <cell r="A10" t="str">
            <v>.TN</v>
          </cell>
          <cell r="B10" t="str">
            <v>20033</v>
          </cell>
          <cell r="C10" t="str">
            <v>20033</v>
          </cell>
          <cell r="D10" t="str">
            <v>20033</v>
          </cell>
          <cell r="E10" t="str">
            <v>20033</v>
          </cell>
          <cell r="F10" t="str">
            <v>20033</v>
          </cell>
          <cell r="G10" t="str">
            <v>20033</v>
          </cell>
          <cell r="H10" t="str">
            <v>20033</v>
          </cell>
          <cell r="I10" t="str">
            <v>20033</v>
          </cell>
          <cell r="J10" t="str">
            <v>20033</v>
          </cell>
          <cell r="K10" t="str">
            <v>20033</v>
          </cell>
          <cell r="X10" t="str">
            <v>(SAAR, Tril.1995.Yen)</v>
          </cell>
        </row>
        <row r="11">
          <cell r="A11" t="str">
            <v>.LSOURCE</v>
          </cell>
          <cell r="B11" t="str">
            <v>Cabinet Office</v>
          </cell>
          <cell r="C11" t="str">
            <v>Cabinet Office</v>
          </cell>
          <cell r="D11" t="str">
            <v>Cabinet Office</v>
          </cell>
          <cell r="E11" t="str">
            <v>Cabinet Office</v>
          </cell>
          <cell r="F11" t="str">
            <v>Cabinet Office</v>
          </cell>
          <cell r="G11" t="str">
            <v>Cabinet Office</v>
          </cell>
          <cell r="H11" t="str">
            <v>Cabinet Office</v>
          </cell>
          <cell r="I11" t="str">
            <v>Cabinet Office</v>
          </cell>
          <cell r="J11" t="str">
            <v>Cabinet Office</v>
          </cell>
          <cell r="K11" t="str">
            <v>Cabinet Office</v>
          </cell>
          <cell r="O11" t="str">
            <v>YoY%</v>
          </cell>
          <cell r="P11" t="str">
            <v>YoY%</v>
          </cell>
          <cell r="R11" t="str">
            <v>QoQ%</v>
          </cell>
          <cell r="U11" t="str">
            <v>Contributions</v>
          </cell>
        </row>
        <row r="12">
          <cell r="A12" t="str">
            <v>.DTLM</v>
          </cell>
          <cell r="B12" t="str">
            <v>Fri Nov 14 07:28:00 2003</v>
          </cell>
          <cell r="C12" t="str">
            <v>Fri Nov 14 07:28:00 2003</v>
          </cell>
          <cell r="D12" t="str">
            <v>Fri Nov 14 07:28:00 2003</v>
          </cell>
          <cell r="E12" t="str">
            <v>Fri Nov 14 07:28:00 2003</v>
          </cell>
          <cell r="F12" t="str">
            <v>Fri Nov 14 07:28:00 2003</v>
          </cell>
          <cell r="G12" t="str">
            <v>Fri Nov 14 07:28:00 2003</v>
          </cell>
          <cell r="H12" t="str">
            <v>Fri Nov 14 07:28:00 2003</v>
          </cell>
          <cell r="I12" t="str">
            <v>Fri Nov 14 07:28:00 2003</v>
          </cell>
          <cell r="J12" t="str">
            <v>Fri Nov 14 07:28:00 2003</v>
          </cell>
          <cell r="K12" t="str">
            <v>Fri Nov 14 07:28:00 2003</v>
          </cell>
          <cell r="M12" t="str">
            <v>Real GDP (ex. Pub. C)</v>
          </cell>
          <cell r="N12" t="str">
            <v>Pub. C</v>
          </cell>
          <cell r="O12" t="str">
            <v>GDP</v>
          </cell>
          <cell r="P12" t="str">
            <v>Real GDP (ex. Public Sector)</v>
          </cell>
          <cell r="Q12" t="str">
            <v>Pub. C+I</v>
          </cell>
          <cell r="R12" t="str">
            <v>GDP</v>
          </cell>
          <cell r="S12" t="str">
            <v>Real GDP (ex. Public Sector)</v>
          </cell>
          <cell r="T12" t="str">
            <v>Pub. C+I</v>
          </cell>
          <cell r="X12" t="str">
            <v>GDP CAP_EXP</v>
          </cell>
        </row>
      </sheetData>
      <sheetData sheetId="41"/>
      <sheetData sheetId="42" refreshError="1">
        <row r="2">
          <cell r="G2" t="str">
            <v>196001 200312</v>
          </cell>
          <cell r="H2" t="str">
            <v>S158ELUR</v>
          </cell>
          <cell r="I2" t="str">
            <v>S158ELE</v>
          </cell>
          <cell r="J2" t="str">
            <v>F158ELLF</v>
          </cell>
          <cell r="K2" t="str">
            <v>N158POP</v>
          </cell>
        </row>
        <row r="3">
          <cell r="G3" t="str">
            <v>.DESC</v>
          </cell>
          <cell r="H3" t="str">
            <v>Japan: Unemployment Rate (SA, %)</v>
          </cell>
          <cell r="I3" t="str">
            <v>Japan: Labor Force Survey: Total Employment (SA, 10 Thous.)</v>
          </cell>
          <cell r="J3" t="str">
            <v>Japan: Total Labor Force (SA, 10 Thous)</v>
          </cell>
          <cell r="K3" t="str">
            <v>Japan: Population (NSA, Thousands)</v>
          </cell>
        </row>
        <row r="4">
          <cell r="G4" t="str">
            <v>.T1</v>
          </cell>
          <cell r="H4" t="str">
            <v>195301</v>
          </cell>
          <cell r="I4" t="str">
            <v>195301</v>
          </cell>
          <cell r="J4" t="str">
            <v>195301</v>
          </cell>
          <cell r="K4" t="str">
            <v>196501</v>
          </cell>
        </row>
        <row r="5">
          <cell r="G5" t="str">
            <v>.TN</v>
          </cell>
          <cell r="H5" t="str">
            <v>200309</v>
          </cell>
          <cell r="I5" t="str">
            <v>200309</v>
          </cell>
          <cell r="J5" t="str">
            <v>200309</v>
          </cell>
          <cell r="K5" t="str">
            <v>200310</v>
          </cell>
        </row>
        <row r="6">
          <cell r="G6" t="str">
            <v>.LSOURCE</v>
          </cell>
          <cell r="H6" t="str">
            <v>Ministry of Health, Labour &amp; Welfare</v>
          </cell>
          <cell r="I6" t="str">
            <v>Ministry of Health, Labour &amp; Welfare</v>
          </cell>
          <cell r="J6" t="str">
            <v>Ministry of Health, Labour &amp; Welfare/Haver</v>
          </cell>
          <cell r="K6" t="str">
            <v>Ministry of Public Mgt, Home Affairs, Post, Telecom</v>
          </cell>
        </row>
        <row r="7">
          <cell r="G7" t="str">
            <v>.DTLM</v>
          </cell>
          <cell r="H7" t="str">
            <v>Fri Oct 31 07:12:00 2003</v>
          </cell>
          <cell r="I7" t="str">
            <v>Fri Oct 31 07:12:00 2003</v>
          </cell>
          <cell r="J7" t="str">
            <v>Fri Oct 31 08:09:00 2003</v>
          </cell>
          <cell r="K7" t="str">
            <v>Tue Oct 21 08:13:00 2003</v>
          </cell>
        </row>
      </sheetData>
      <sheetData sheetId="43"/>
      <sheetData sheetId="44" refreshError="1"/>
      <sheetData sheetId="45" refreshError="1">
        <row r="4">
          <cell r="A4" t="str">
            <v>19901 20034</v>
          </cell>
          <cell r="C4" t="str">
            <v>S158NGPC</v>
          </cell>
          <cell r="D4" t="str">
            <v>S158NCC</v>
          </cell>
          <cell r="E4" t="str">
            <v>S158NCPC</v>
          </cell>
          <cell r="F4" t="str">
            <v>S158NCGC</v>
          </cell>
          <cell r="G4" t="str">
            <v>S158NFC</v>
          </cell>
          <cell r="H4" t="str">
            <v>S158NBC</v>
          </cell>
          <cell r="I4" t="str">
            <v>S158NXNC</v>
          </cell>
          <cell r="J4" t="str">
            <v>S158NDTC</v>
          </cell>
        </row>
        <row r="5">
          <cell r="A5" t="str">
            <v>.DESC</v>
          </cell>
          <cell r="C5" t="str">
            <v>Japan: Gross Domestic Product (SAAR, Bil.95.Yen)</v>
          </cell>
          <cell r="D5" t="str">
            <v>Japan: GDP: Final Consumption Expenditure (SAAR, Bil.1995.Yen)</v>
          </cell>
          <cell r="E5" t="str">
            <v>Japan: GDP: Private Consumption Expenditure (SAAR, Bil.1995.Yen)</v>
          </cell>
          <cell r="F5" t="str">
            <v>Japan: GDP: Government Consumption Expenditure (SAAR, Bil.1995.Yen)</v>
          </cell>
          <cell r="G5" t="str">
            <v>Japan: GDP: Gross Domestic Fixed Capital Formation (SAAR, Bil.1995.Yen)</v>
          </cell>
          <cell r="H5" t="str">
            <v>Japan: GDP: Change in Inventories (SAAR, Bil.1995.Yen)</v>
          </cell>
          <cell r="I5" t="str">
            <v>Japan: GDP: Net Exports (SAAR, Bil.1995.Yen)</v>
          </cell>
          <cell r="J5" t="str">
            <v>Japan: GDP: Total Domestic Demand (SAAR, Bil.1995.Yen)</v>
          </cell>
        </row>
        <row r="6">
          <cell r="A6" t="str">
            <v>.T1</v>
          </cell>
          <cell r="C6" t="str">
            <v>19801</v>
          </cell>
          <cell r="D6" t="str">
            <v>19801</v>
          </cell>
          <cell r="E6" t="str">
            <v>19801</v>
          </cell>
          <cell r="F6" t="str">
            <v>19801</v>
          </cell>
          <cell r="G6" t="str">
            <v>19801</v>
          </cell>
          <cell r="H6" t="str">
            <v>19801</v>
          </cell>
          <cell r="I6" t="str">
            <v>19801</v>
          </cell>
          <cell r="J6" t="str">
            <v>19801</v>
          </cell>
        </row>
        <row r="7">
          <cell r="A7" t="str">
            <v>.TN</v>
          </cell>
          <cell r="C7" t="str">
            <v>20033</v>
          </cell>
          <cell r="D7" t="str">
            <v>20033</v>
          </cell>
          <cell r="E7" t="str">
            <v>20033</v>
          </cell>
          <cell r="F7" t="str">
            <v>20033</v>
          </cell>
          <cell r="G7" t="str">
            <v>20033</v>
          </cell>
          <cell r="H7" t="str">
            <v>20033</v>
          </cell>
          <cell r="I7" t="str">
            <v>20033</v>
          </cell>
          <cell r="J7" t="str">
            <v>20033</v>
          </cell>
        </row>
        <row r="8">
          <cell r="A8" t="str">
            <v>.LSOURCE</v>
          </cell>
          <cell r="C8" t="str">
            <v>Cabinet Office</v>
          </cell>
          <cell r="D8" t="str">
            <v>Cabinet Office</v>
          </cell>
          <cell r="E8" t="str">
            <v>Cabinet Office</v>
          </cell>
          <cell r="F8" t="str">
            <v>Cabinet Office</v>
          </cell>
          <cell r="G8" t="str">
            <v>Cabinet Office</v>
          </cell>
          <cell r="H8" t="str">
            <v>Cabinet Office</v>
          </cell>
          <cell r="I8" t="str">
            <v>Cabinet Office</v>
          </cell>
          <cell r="J8" t="str">
            <v>Cabinet Office</v>
          </cell>
        </row>
        <row r="9">
          <cell r="A9" t="str">
            <v>.DTLM</v>
          </cell>
          <cell r="C9" t="str">
            <v>Fri Nov 14 07:28:00 2003</v>
          </cell>
          <cell r="D9" t="str">
            <v>Fri Nov 14 07:28:00 2003</v>
          </cell>
          <cell r="E9" t="str">
            <v>Fri Nov 14 07:28:00 2003</v>
          </cell>
          <cell r="F9" t="str">
            <v>Fri Nov 14 07:28:00 2003</v>
          </cell>
          <cell r="G9" t="str">
            <v>Fri Nov 14 07:28:00 2003</v>
          </cell>
          <cell r="H9" t="str">
            <v>Fri Nov 14 07:28:00 2003</v>
          </cell>
          <cell r="I9" t="str">
            <v>Fri Nov 14 07:28:00 2003</v>
          </cell>
          <cell r="J9" t="str">
            <v>Fri Nov 14 07:28:00 2003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ControlSheet"/>
      <sheetName val="AIP(World)"/>
      <sheetName val="USconf"/>
      <sheetName val="JP(bank loan)"/>
      <sheetName val="JP(credit&amp;M2)"/>
      <sheetName val="JPN(Labor)"/>
      <sheetName val="JPN(contri)"/>
      <sheetName val="EA(contri)"/>
      <sheetName val="JPN(saving)"/>
      <sheetName val="EA(Cconf)"/>
      <sheetName val="AIP(EMG)"/>
      <sheetName val="AIP(EUacc)"/>
      <sheetName val="CAB(EUacc)"/>
      <sheetName val="EXD(EUacc)"/>
      <sheetName val="GGB(EUacc)"/>
      <sheetName val="JPN(Labor2)"/>
      <sheetName val="OIL"/>
      <sheetName val="OIL2"/>
      <sheetName val="UScyc(Profits)"/>
      <sheetName val="US(CapU)"/>
      <sheetName val="UScyc(Inv)"/>
      <sheetName val="cmdty1"/>
      <sheetName val="cmdty2"/>
      <sheetName val="10-year"/>
      <sheetName val="CHN(i)"/>
      <sheetName val="CHI(M-desti.)"/>
      <sheetName val="JPN(X-desti.)"/>
      <sheetName val="INF"/>
      <sheetName val="US(rate)"/>
      <sheetName val="REER"/>
      <sheetName val="RES"/>
      <sheetName val="JPN(def)"/>
      <sheetName val="AIP(G7)"/>
      <sheetName val="JPN(Tankan)"/>
      <sheetName val="JPN(trade)"/>
      <sheetName val="TX&amp;TM"/>
      <sheetName val="GDP(contrib)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>
        <row r="9">
          <cell r="B9" t="str">
            <v>19901 20044</v>
          </cell>
          <cell r="C9" t="str">
            <v>S025NGPC</v>
          </cell>
          <cell r="D9" t="str">
            <v>S025NCC</v>
          </cell>
          <cell r="E9" t="str">
            <v>S025NFC</v>
          </cell>
          <cell r="F9" t="str">
            <v>S025NBC</v>
          </cell>
          <cell r="G9" t="str">
            <v>S025NXNC</v>
          </cell>
          <cell r="H9" t="str">
            <v>S025NDTC</v>
          </cell>
          <cell r="Q9" t="str">
            <v>S134NGPC</v>
          </cell>
          <cell r="R9" t="str">
            <v>S134NCC</v>
          </cell>
          <cell r="S9" t="str">
            <v>S134NFC</v>
          </cell>
          <cell r="T9" t="str">
            <v>S134NBC</v>
          </cell>
          <cell r="U9" t="str">
            <v>S134NXNC</v>
          </cell>
          <cell r="V9" t="str">
            <v>S134NDTC</v>
          </cell>
          <cell r="AE9" t="str">
            <v>S132NGPC</v>
          </cell>
          <cell r="AF9" t="str">
            <v>S132NCC</v>
          </cell>
          <cell r="AG9" t="str">
            <v>S132NFC</v>
          </cell>
          <cell r="AH9" t="str">
            <v>S132NBC</v>
          </cell>
          <cell r="AI9" t="str">
            <v>S132NXNC</v>
          </cell>
          <cell r="AJ9" t="str">
            <v>S132NDTC</v>
          </cell>
          <cell r="AS9" t="str">
            <v>S136NGPC</v>
          </cell>
          <cell r="AT9" t="str">
            <v>S136NCC</v>
          </cell>
          <cell r="AU9" t="str">
            <v>S136NFC</v>
          </cell>
          <cell r="AV9" t="str">
            <v>S136NBC</v>
          </cell>
          <cell r="AW9" t="str">
            <v>S136NXNC</v>
          </cell>
          <cell r="AX9" t="str">
            <v>S136NDTC</v>
          </cell>
        </row>
        <row r="10">
          <cell r="B10" t="str">
            <v>.DESC</v>
          </cell>
          <cell r="C10" t="str">
            <v>Euro-zone12 {inc GR}: Gross Domestic Product (SA, Mil.95.Euros)</v>
          </cell>
          <cell r="D10" t="str">
            <v>Euro-zone12 {inc GR}: GDP: Final Consumption Expenditure (SA, Mil.95.Euros)</v>
          </cell>
          <cell r="E10" t="str">
            <v>Euro-zone12 {inc GR}: GDP: Gross Fixed Capital Formation (SA, Mil.1995.Euros)</v>
          </cell>
          <cell r="F10" t="str">
            <v>Euro-zone12 {inc GR}: GDP: Change in Bus Inv &amp; Acq less Disp(SA, Mil.1995.Euros)</v>
          </cell>
          <cell r="G10" t="str">
            <v>Euro-zone12 {inc GR}: GDP: Net Exports (SA, Mil.1995.Euros)</v>
          </cell>
          <cell r="H10" t="str">
            <v>Euro-zone12 {incl GR}: GDP: Total Domestic Demand (SA, Mil.1995.Euros)</v>
          </cell>
          <cell r="Q10" t="str">
            <v>Germany: Gross Domestic Product (SA/WDA, Bil.95.Euros)</v>
          </cell>
          <cell r="R10" t="str">
            <v>Germany: GDP: Final Consumption (SA/WDA, Bil.95.Euros)</v>
          </cell>
          <cell r="S10" t="str">
            <v>Germany: GDP: Gross Fixed Investment (SA/WDA, Bil.1995.Euros)</v>
          </cell>
          <cell r="T10" t="str">
            <v>Germany: GDP: Chg in Inv/Acquis less Disp of Valuables (SA/WDA, Bil.1995.Euros)</v>
          </cell>
          <cell r="U10" t="str">
            <v>Germany: GDP: Net Exports (SA/WDA, Bil.1995.Euros)</v>
          </cell>
          <cell r="V10" t="str">
            <v>Germany: GDP: Total Domestic Demand (SA/WDA, Bil.95.Euros)</v>
          </cell>
          <cell r="AE10" t="str">
            <v>France: Gross Domestic Product (SA/WDA, Mil.95.Euros)</v>
          </cell>
          <cell r="AF10" t="str">
            <v>France: GDP: Total Consumption (SA/WDA, Mil.95.Euros)</v>
          </cell>
          <cell r="AG10" t="str">
            <v>France: GDP: Gross Fixed Capital Formation: Total (SA/WDA, Mil.1995.Euros)</v>
          </cell>
          <cell r="AH10" t="str">
            <v>France: GDP: Change in Business Inventories (SA/WDA, Mil.1995.Euros)</v>
          </cell>
          <cell r="AI10" t="str">
            <v>France: GDP: Net Exports (SA/WDA, Mil.1995.Euros)</v>
          </cell>
          <cell r="AJ10" t="str">
            <v>France: GDP: Total Domestic Demand (SA/WDA, Mil.95.Euros)</v>
          </cell>
          <cell r="AS10" t="str">
            <v>Italy: Gross Domestic Product (SA/WDA, Mil.1995.Euros)</v>
          </cell>
          <cell r="AT10" t="str">
            <v>Italy: GDP: Final Consumption Expenditure (SA/WDA, Mil.1995.Euros)</v>
          </cell>
          <cell r="AU10" t="str">
            <v>Italy: GDP: Gross Fixed Investment (SA/WDA, Mil.1995.Euros)</v>
          </cell>
          <cell r="AV10" t="str">
            <v>Italy: GDP: Chg in Business Inventories &amp; Stat Discrep (SA/WDA, Mil.1995.Euros)</v>
          </cell>
          <cell r="AW10" t="str">
            <v>Italy: GDP: Net Exports (SA/WDA, Mil.1995.Euros)</v>
          </cell>
          <cell r="AX10" t="str">
            <v>Italy: GDP: Total Domestic Demand (SA/WDA, Mil.1995.Euros)</v>
          </cell>
        </row>
        <row r="11">
          <cell r="B11" t="str">
            <v>.T1</v>
          </cell>
          <cell r="C11" t="str">
            <v>Q1-1991</v>
          </cell>
          <cell r="D11" t="str">
            <v>Q1-1991</v>
          </cell>
          <cell r="E11" t="str">
            <v>Q1-1991</v>
          </cell>
          <cell r="F11" t="str">
            <v>Q1-1991</v>
          </cell>
          <cell r="G11" t="str">
            <v>Q1-1991</v>
          </cell>
          <cell r="H11" t="str">
            <v>Q1-1991</v>
          </cell>
          <cell r="Q11" t="str">
            <v>Q1-1960</v>
          </cell>
          <cell r="R11" t="str">
            <v>Q1-1968</v>
          </cell>
          <cell r="S11" t="str">
            <v>Q1-1968</v>
          </cell>
          <cell r="T11" t="str">
            <v>Q1-1968</v>
          </cell>
          <cell r="U11" t="str">
            <v>Q1-1968</v>
          </cell>
          <cell r="V11" t="str">
            <v>Q1-1968</v>
          </cell>
          <cell r="AE11" t="str">
            <v>Q1-1978</v>
          </cell>
          <cell r="AF11" t="str">
            <v>Q1-1978</v>
          </cell>
          <cell r="AG11" t="str">
            <v>Q1-1978</v>
          </cell>
          <cell r="AH11" t="str">
            <v>Q1-1978</v>
          </cell>
          <cell r="AI11" t="str">
            <v>Q1-1978</v>
          </cell>
          <cell r="AJ11" t="str">
            <v>Q1-1978</v>
          </cell>
          <cell r="AS11" t="str">
            <v>Q1-1970</v>
          </cell>
          <cell r="AT11" t="str">
            <v>Q1-1970</v>
          </cell>
          <cell r="AU11" t="str">
            <v>Q1-1970</v>
          </cell>
          <cell r="AV11" t="str">
            <v>Q1-1970</v>
          </cell>
          <cell r="AW11" t="str">
            <v>Q1-1970</v>
          </cell>
          <cell r="AX11" t="str">
            <v>Q1-1970</v>
          </cell>
        </row>
        <row r="12">
          <cell r="B12" t="str">
            <v>.TN</v>
          </cell>
          <cell r="C12" t="str">
            <v>Q1-2004</v>
          </cell>
          <cell r="D12" t="str">
            <v>Q1-2004</v>
          </cell>
          <cell r="E12" t="str">
            <v>Q1-2004</v>
          </cell>
          <cell r="F12" t="str">
            <v>Q1-2004</v>
          </cell>
          <cell r="G12" t="str">
            <v>Q1-2004</v>
          </cell>
          <cell r="H12" t="str">
            <v>Q1-2004</v>
          </cell>
          <cell r="Q12" t="str">
            <v>Q1-2004</v>
          </cell>
          <cell r="R12" t="str">
            <v>Q1-2004</v>
          </cell>
          <cell r="S12" t="str">
            <v>Q1-2004</v>
          </cell>
          <cell r="T12" t="str">
            <v>Q1-2004</v>
          </cell>
          <cell r="U12" t="str">
            <v>Q1-2004</v>
          </cell>
          <cell r="V12" t="str">
            <v>Q1-2004</v>
          </cell>
          <cell r="AE12" t="str">
            <v>Q1-2004</v>
          </cell>
          <cell r="AF12" t="str">
            <v>Q1-2004</v>
          </cell>
          <cell r="AG12" t="str">
            <v>Q1-2004</v>
          </cell>
          <cell r="AH12" t="str">
            <v>Q1-2004</v>
          </cell>
          <cell r="AI12" t="str">
            <v>Q1-2004</v>
          </cell>
          <cell r="AJ12" t="str">
            <v>Q1-2004</v>
          </cell>
          <cell r="AS12" t="str">
            <v>Q1-2004</v>
          </cell>
          <cell r="AT12" t="str">
            <v>Q1-2004</v>
          </cell>
          <cell r="AU12" t="str">
            <v>Q1-2004</v>
          </cell>
          <cell r="AV12" t="str">
            <v>Q1-2004</v>
          </cell>
          <cell r="AW12" t="str">
            <v>Q1-2004</v>
          </cell>
          <cell r="AX12" t="str">
            <v>Q1-2004</v>
          </cell>
        </row>
        <row r="13">
          <cell r="B13" t="str">
            <v>.LSOURCE</v>
          </cell>
          <cell r="C13" t="str">
            <v>Statistical Office of the European Communities</v>
          </cell>
          <cell r="D13" t="str">
            <v>Statistical Office of the European Communities</v>
          </cell>
          <cell r="E13" t="str">
            <v>Statistical Office of the European Communities</v>
          </cell>
          <cell r="F13" t="str">
            <v>Statistical Office of the European Communities</v>
          </cell>
          <cell r="G13" t="str">
            <v>Statistical Office of the European Communities</v>
          </cell>
          <cell r="H13" t="str">
            <v>Statistical Office of the European Communities</v>
          </cell>
          <cell r="J13" t="str">
            <v>GDP</v>
          </cell>
          <cell r="K13" t="str">
            <v>Consumption</v>
          </cell>
          <cell r="L13" t="str">
            <v>Investment</v>
          </cell>
          <cell r="M13" t="str">
            <v>Inventories</v>
          </cell>
          <cell r="N13" t="str">
            <v>Net Exports</v>
          </cell>
          <cell r="O13" t="str">
            <v>Dom. Demand</v>
          </cell>
          <cell r="Q13" t="str">
            <v>Deutsche Bundesbank</v>
          </cell>
          <cell r="R13" t="str">
            <v>Deutsche Bundesbank/Haver Analytics</v>
          </cell>
          <cell r="S13" t="str">
            <v>Deutsche Bundesbank/Haver Analytics</v>
          </cell>
          <cell r="T13" t="str">
            <v>Deutsche Bundesbank</v>
          </cell>
          <cell r="U13" t="str">
            <v>Deutsche Bundesbank</v>
          </cell>
          <cell r="V13" t="str">
            <v>Deutsche Bundesbank/Haver Analytics</v>
          </cell>
          <cell r="X13" t="str">
            <v>GDP</v>
          </cell>
          <cell r="Y13" t="str">
            <v>Consumption</v>
          </cell>
          <cell r="Z13" t="str">
            <v>Investment</v>
          </cell>
          <cell r="AA13" t="str">
            <v>Inventories</v>
          </cell>
          <cell r="AB13" t="str">
            <v>Net Exports</v>
          </cell>
          <cell r="AC13" t="str">
            <v>Dom. Demand</v>
          </cell>
          <cell r="AE13" t="str">
            <v>Institut National de la Statistique et des Etudes Economiques</v>
          </cell>
          <cell r="AF13" t="str">
            <v>Institut National de la Statistique et des Etudes Economiques</v>
          </cell>
          <cell r="AG13" t="str">
            <v>Institut National de la Statistique et des Etudes Economiques</v>
          </cell>
          <cell r="AH13" t="str">
            <v>Institut National de la Statistique et des Etudes Economiques</v>
          </cell>
          <cell r="AI13" t="str">
            <v>Institut National de la Statistique et des Etudes Economiques</v>
          </cell>
          <cell r="AJ13" t="str">
            <v>Ist Nat de la Stat et des Etudes Economiques/Haver</v>
          </cell>
          <cell r="AL13" t="str">
            <v>GDP</v>
          </cell>
          <cell r="AM13" t="str">
            <v>Consumption</v>
          </cell>
          <cell r="AN13" t="str">
            <v>Investment</v>
          </cell>
          <cell r="AO13" t="str">
            <v>Inventories</v>
          </cell>
          <cell r="AP13" t="str">
            <v>Net Exports</v>
          </cell>
          <cell r="AQ13" t="str">
            <v>Dom. Demand</v>
          </cell>
          <cell r="AS13" t="str">
            <v>Istituto Nazionale di Statistica</v>
          </cell>
          <cell r="AT13" t="str">
            <v>Istituto Nazionale di Statistica</v>
          </cell>
          <cell r="AU13" t="str">
            <v>Istituto Nazionale di Statistica</v>
          </cell>
          <cell r="AV13" t="str">
            <v>Istituto Nazionale di Statistica</v>
          </cell>
          <cell r="AW13" t="str">
            <v>Istituto Nazionale di Statistica</v>
          </cell>
          <cell r="AX13" t="str">
            <v>Istituto Nazionale di Statistica/Haver Analytics</v>
          </cell>
          <cell r="AZ13" t="str">
            <v>GDP</v>
          </cell>
          <cell r="BA13" t="str">
            <v>Consumption</v>
          </cell>
          <cell r="BB13" t="str">
            <v>Investment</v>
          </cell>
          <cell r="BC13" t="str">
            <v>Inventories</v>
          </cell>
          <cell r="BD13" t="str">
            <v>Net Exports</v>
          </cell>
          <cell r="BE13" t="str">
            <v>Dom. Demand</v>
          </cell>
        </row>
        <row r="14">
          <cell r="B14" t="str">
            <v>.DTLM</v>
          </cell>
          <cell r="C14" t="str">
            <v>Jun 01 09:31:00 2004</v>
          </cell>
          <cell r="D14" t="str">
            <v>Jun 01 09:31:00 2004</v>
          </cell>
          <cell r="E14" t="str">
            <v>Jun 01 09:31:00 2004</v>
          </cell>
          <cell r="F14" t="str">
            <v>Jun 01 09:31:00 2004</v>
          </cell>
          <cell r="G14" t="str">
            <v>Jun 01 09:31:00 2004</v>
          </cell>
          <cell r="H14" t="str">
            <v>Jun 01 09:31:00 2004</v>
          </cell>
          <cell r="J14" t="str">
            <v>S025NGPC</v>
          </cell>
          <cell r="K14" t="str">
            <v>S025NCC</v>
          </cell>
          <cell r="L14" t="str">
            <v>S025NFC</v>
          </cell>
          <cell r="M14" t="str">
            <v>S025NBC</v>
          </cell>
          <cell r="N14" t="str">
            <v>S025NXNC</v>
          </cell>
          <cell r="O14" t="str">
            <v>S025NDTC</v>
          </cell>
          <cell r="Q14" t="str">
            <v>May 25 02:43:00 2004</v>
          </cell>
          <cell r="R14" t="str">
            <v>May 25 04:02:00 2004</v>
          </cell>
          <cell r="S14" t="str">
            <v>May 25 08:28:00 2004</v>
          </cell>
          <cell r="T14" t="str">
            <v>May 25 02:51:00 2004</v>
          </cell>
          <cell r="U14" t="str">
            <v>May 25 02:51:00 2004</v>
          </cell>
          <cell r="V14" t="str">
            <v>May 25 08:28:00 2004</v>
          </cell>
          <cell r="X14" t="str">
            <v>S134NGPC</v>
          </cell>
          <cell r="Y14" t="str">
            <v>S134NCC</v>
          </cell>
          <cell r="Z14" t="str">
            <v>S134NFC</v>
          </cell>
          <cell r="AA14" t="str">
            <v>S134NBC</v>
          </cell>
          <cell r="AB14" t="str">
            <v>S134NXNC</v>
          </cell>
          <cell r="AC14" t="str">
            <v>S134NDTC</v>
          </cell>
          <cell r="AE14" t="str">
            <v>Jun 30 03:26:00 2004</v>
          </cell>
          <cell r="AF14" t="str">
            <v>Jun 30 07:51:00 2004</v>
          </cell>
          <cell r="AG14" t="str">
            <v>Jun 30 03:26:00 2004</v>
          </cell>
          <cell r="AH14" t="str">
            <v>Jun 30 03:26:00 2004</v>
          </cell>
          <cell r="AI14" t="str">
            <v>Jun 30 07:51:00 2004</v>
          </cell>
          <cell r="AJ14" t="str">
            <v>Jun 30 07:51:00 2004</v>
          </cell>
          <cell r="AL14" t="str">
            <v>S132NGPC</v>
          </cell>
          <cell r="AM14" t="str">
            <v>S132NCC</v>
          </cell>
          <cell r="AN14" t="str">
            <v>S132NFC</v>
          </cell>
          <cell r="AO14" t="e">
            <v>#REF!</v>
          </cell>
          <cell r="AP14" t="str">
            <v>S132NBC</v>
          </cell>
          <cell r="AQ14" t="str">
            <v>S132NXNC</v>
          </cell>
          <cell r="AS14" t="str">
            <v>Jun 10 05:19:00 2004</v>
          </cell>
          <cell r="AT14" t="str">
            <v>Jun 10 05:19:00 2004</v>
          </cell>
          <cell r="AU14" t="str">
            <v>Jun 10 05:19:00 2004</v>
          </cell>
          <cell r="AV14" t="str">
            <v>Jun 10 05:19:00 2004</v>
          </cell>
          <cell r="AW14" t="str">
            <v>Jun 10 05:19:00 2004</v>
          </cell>
          <cell r="AX14" t="str">
            <v>Jun 10 05:19:00 2004</v>
          </cell>
          <cell r="AZ14" t="str">
            <v>S136NGPC</v>
          </cell>
          <cell r="BA14" t="str">
            <v>S136NCC</v>
          </cell>
          <cell r="BB14" t="str">
            <v>S136NFC</v>
          </cell>
          <cell r="BC14" t="str">
            <v>S136NBC</v>
          </cell>
          <cell r="BD14" t="str">
            <v>S136NXNC</v>
          </cell>
          <cell r="BE14" t="str">
            <v>S136NDTC</v>
          </cell>
        </row>
      </sheetData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7">
          <cell r="F7" t="str">
            <v>196001 200412</v>
          </cell>
          <cell r="G7" t="str">
            <v>S158ELUR</v>
          </cell>
          <cell r="H7" t="str">
            <v>S158ELU</v>
          </cell>
          <cell r="I7" t="str">
            <v>S158ELE</v>
          </cell>
          <cell r="J7" t="str">
            <v>F158ELLF</v>
          </cell>
        </row>
        <row r="8">
          <cell r="F8" t="str">
            <v>.DESC</v>
          </cell>
          <cell r="G8" t="str">
            <v>Japan: Unemployment Rate (SA, %)</v>
          </cell>
          <cell r="H8" t="str">
            <v>Japan: Unemployment (SA, 10 Thous.)</v>
          </cell>
          <cell r="I8" t="str">
            <v>Japan: Labor Force Survey: Total Employment (SA, 10 Thous.)</v>
          </cell>
          <cell r="J8" t="str">
            <v>Japan: Total Labor Force (SA, 10 Thous)</v>
          </cell>
        </row>
        <row r="9">
          <cell r="F9" t="str">
            <v>.T1</v>
          </cell>
          <cell r="G9" t="str">
            <v>Jan-1953</v>
          </cell>
          <cell r="H9" t="str">
            <v>Jan-1953</v>
          </cell>
          <cell r="I9" t="str">
            <v>Jan-1953</v>
          </cell>
          <cell r="J9" t="str">
            <v>Jan-1953</v>
          </cell>
        </row>
        <row r="10">
          <cell r="F10" t="str">
            <v>.TN</v>
          </cell>
          <cell r="G10" t="str">
            <v>May-2004</v>
          </cell>
          <cell r="H10" t="str">
            <v>May-2004</v>
          </cell>
          <cell r="I10" t="str">
            <v>May-2004</v>
          </cell>
          <cell r="J10" t="str">
            <v>May-2004</v>
          </cell>
        </row>
        <row r="11">
          <cell r="F11" t="str">
            <v>.LSOURCE</v>
          </cell>
          <cell r="G11" t="str">
            <v>Ministry of Health, Labour &amp; Welfare</v>
          </cell>
          <cell r="H11" t="str">
            <v>Ministry of Health, Labour &amp; Welfare</v>
          </cell>
          <cell r="I11" t="str">
            <v>Ministry of Health, Labour &amp; Welfare</v>
          </cell>
          <cell r="J11" t="str">
            <v>Ministry of Health, Labour &amp; Welfare/Haver</v>
          </cell>
        </row>
        <row r="12">
          <cell r="F12" t="str">
            <v>.DTLM</v>
          </cell>
          <cell r="G12" t="str">
            <v>Jun 29 07:37:00 2004</v>
          </cell>
          <cell r="H12" t="str">
            <v>Jun 29 07:37:00 2004</v>
          </cell>
          <cell r="I12" t="str">
            <v>Jun 29 07:37:00 2004</v>
          </cell>
          <cell r="J12" t="str">
            <v>Jun 29 07:38:00 2004</v>
          </cell>
          <cell r="K12" t="str">
            <v>Employed/LF</v>
          </cell>
          <cell r="L12" t="str">
            <v>Employed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>
        <row r="7">
          <cell r="C7" t="str">
            <v>data from Andrew Swiston</v>
          </cell>
        </row>
        <row r="8">
          <cell r="C8" t="str">
            <v>Non-residential Fixed Investment, Real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monthly"/>
      <sheetName val="daily"/>
      <sheetName val="Ch.FR10"/>
      <sheetName val="Ch.EA10"/>
      <sheetName val="Ch.US10"/>
      <sheetName val="Ch.FR30"/>
      <sheetName val="Ch.UK10"/>
      <sheetName val="Ch.SW"/>
      <sheetName val="Ch. All"/>
      <sheetName val="FR10"/>
      <sheetName val="EA"/>
      <sheetName val="Fr30"/>
      <sheetName val="SW"/>
      <sheetName val="UK"/>
      <sheetName val="US"/>
      <sheetName val="swl"/>
      <sheetName val="SW-LT"/>
      <sheetName val="usl"/>
      <sheetName val="US-LT"/>
      <sheetName val="ukl"/>
      <sheetName val="UK-L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 refreshError="1"/>
      <sheetData sheetId="18"/>
      <sheetData sheetId="19" refreshError="1"/>
      <sheetData sheetId="20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data_33_countries"/>
      <sheetName val="data_36_countries"/>
      <sheetName val="data_hk_sgp_35c"/>
      <sheetName val="Scatter and more data"/>
      <sheetName val="ppp_per_capita"/>
      <sheetName val="scatters_dr"/>
      <sheetName val="EM list"/>
      <sheetName val="Charts_relevant"/>
    </sheetNames>
    <sheetDataSet>
      <sheetData sheetId="0"/>
      <sheetData sheetId="1">
        <row r="4">
          <cell r="C4" t="str">
            <v>ARG</v>
          </cell>
        </row>
        <row r="5">
          <cell r="C5" t="str">
            <v>BRA</v>
          </cell>
        </row>
        <row r="6">
          <cell r="C6" t="str">
            <v>CHL</v>
          </cell>
        </row>
        <row r="7">
          <cell r="C7" t="str">
            <v>CHN</v>
          </cell>
        </row>
        <row r="8">
          <cell r="C8" t="str">
            <v>COL</v>
          </cell>
        </row>
        <row r="9">
          <cell r="C9" t="str">
            <v>HRV</v>
          </cell>
        </row>
        <row r="10">
          <cell r="C10" t="str">
            <v>DOM</v>
          </cell>
        </row>
        <row r="11">
          <cell r="C11" t="str">
            <v>EST</v>
          </cell>
        </row>
        <row r="12">
          <cell r="C12" t="str">
            <v>HUN</v>
          </cell>
        </row>
        <row r="13">
          <cell r="C13" t="str">
            <v>IND</v>
          </cell>
        </row>
        <row r="14">
          <cell r="C14" t="str">
            <v>IDN</v>
          </cell>
        </row>
        <row r="15">
          <cell r="C15" t="str">
            <v>LVA</v>
          </cell>
        </row>
        <row r="16">
          <cell r="C16" t="str">
            <v>LTU</v>
          </cell>
        </row>
        <row r="17">
          <cell r="C17" t="str">
            <v>MYS</v>
          </cell>
        </row>
        <row r="18">
          <cell r="C18" t="str">
            <v>MEX</v>
          </cell>
        </row>
        <row r="19">
          <cell r="C19" t="str">
            <v>PER</v>
          </cell>
        </row>
        <row r="20">
          <cell r="C20" t="str">
            <v>PHL</v>
          </cell>
        </row>
        <row r="21">
          <cell r="C21" t="str">
            <v>RUS</v>
          </cell>
        </row>
        <row r="22">
          <cell r="C22" t="str">
            <v>SER</v>
          </cell>
        </row>
        <row r="23">
          <cell r="C23" t="str">
            <v>ZAF</v>
          </cell>
        </row>
        <row r="24">
          <cell r="C24" t="str">
            <v>THA</v>
          </cell>
        </row>
        <row r="25">
          <cell r="C25" t="str">
            <v>TUR</v>
          </cell>
        </row>
        <row r="26">
          <cell r="C26" t="str">
            <v>VEN</v>
          </cell>
        </row>
        <row r="27">
          <cell r="C27" t="str">
            <v>BLR</v>
          </cell>
        </row>
        <row r="28">
          <cell r="C28" t="str">
            <v>BUL</v>
          </cell>
        </row>
        <row r="29">
          <cell r="C29" t="str">
            <v>CZE</v>
          </cell>
        </row>
        <row r="30">
          <cell r="C30" t="str">
            <v>POL</v>
          </cell>
        </row>
        <row r="31">
          <cell r="C31" t="str">
            <v>SVK</v>
          </cell>
        </row>
        <row r="32">
          <cell r="C32" t="str">
            <v>SVN</v>
          </cell>
        </row>
        <row r="33">
          <cell r="C33" t="str">
            <v>VNM</v>
          </cell>
        </row>
        <row r="34">
          <cell r="C34" t="str">
            <v>ISR</v>
          </cell>
        </row>
        <row r="35">
          <cell r="C35" t="str">
            <v>KOR</v>
          </cell>
        </row>
        <row r="36">
          <cell r="C36" t="str">
            <v>TWN</v>
          </cell>
        </row>
      </sheetData>
      <sheetData sheetId="2">
        <row r="4">
          <cell r="C4" t="str">
            <v>ARG</v>
          </cell>
        </row>
        <row r="5">
          <cell r="C5" t="str">
            <v>BRA</v>
          </cell>
        </row>
        <row r="6">
          <cell r="C6" t="str">
            <v>CHL</v>
          </cell>
        </row>
        <row r="7">
          <cell r="C7" t="str">
            <v>CHN</v>
          </cell>
        </row>
        <row r="8">
          <cell r="C8" t="str">
            <v>COL</v>
          </cell>
        </row>
        <row r="9">
          <cell r="C9" t="str">
            <v>HRV</v>
          </cell>
        </row>
        <row r="10">
          <cell r="C10" t="str">
            <v>DOM</v>
          </cell>
        </row>
        <row r="11">
          <cell r="C11" t="str">
            <v>EST</v>
          </cell>
        </row>
        <row r="12">
          <cell r="C12" t="str">
            <v>HUN</v>
          </cell>
        </row>
        <row r="13">
          <cell r="C13" t="str">
            <v>IND</v>
          </cell>
        </row>
        <row r="14">
          <cell r="C14" t="str">
            <v>IDN</v>
          </cell>
        </row>
        <row r="15">
          <cell r="C15" t="str">
            <v>LVA</v>
          </cell>
        </row>
        <row r="16">
          <cell r="C16" t="str">
            <v>LTU</v>
          </cell>
        </row>
        <row r="17">
          <cell r="C17" t="str">
            <v>MYS</v>
          </cell>
        </row>
        <row r="18">
          <cell r="C18" t="str">
            <v>MEX</v>
          </cell>
        </row>
        <row r="19">
          <cell r="C19" t="str">
            <v>PER</v>
          </cell>
        </row>
        <row r="20">
          <cell r="C20" t="str">
            <v>PHL</v>
          </cell>
        </row>
        <row r="21">
          <cell r="C21" t="str">
            <v>RUS</v>
          </cell>
        </row>
        <row r="22">
          <cell r="C22" t="str">
            <v>SER</v>
          </cell>
        </row>
        <row r="23">
          <cell r="C23" t="str">
            <v>ZAF</v>
          </cell>
        </row>
        <row r="24">
          <cell r="C24" t="str">
            <v>THA</v>
          </cell>
        </row>
        <row r="25">
          <cell r="C25" t="str">
            <v>TUR</v>
          </cell>
        </row>
        <row r="26">
          <cell r="C26" t="str">
            <v>VEN</v>
          </cell>
        </row>
        <row r="27">
          <cell r="C27" t="str">
            <v>BLR</v>
          </cell>
        </row>
        <row r="28">
          <cell r="C28" t="str">
            <v>BUL</v>
          </cell>
        </row>
        <row r="29">
          <cell r="C29" t="str">
            <v>CZE</v>
          </cell>
        </row>
        <row r="30">
          <cell r="C30" t="str">
            <v>POL</v>
          </cell>
        </row>
        <row r="31">
          <cell r="C31" t="str">
            <v>SVK</v>
          </cell>
        </row>
        <row r="32">
          <cell r="C32" t="str">
            <v>SVN</v>
          </cell>
        </row>
        <row r="33">
          <cell r="C33" t="str">
            <v>VNM</v>
          </cell>
        </row>
        <row r="34">
          <cell r="C34" t="str">
            <v>ISR</v>
          </cell>
        </row>
        <row r="35">
          <cell r="C35" t="str">
            <v>KOR</v>
          </cell>
        </row>
        <row r="36">
          <cell r="C36" t="str">
            <v>TWN</v>
          </cell>
        </row>
        <row r="37">
          <cell r="C37" t="str">
            <v>SGP</v>
          </cell>
        </row>
        <row r="38">
          <cell r="C38" t="str">
            <v>HKG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Bar Chart"/>
      <sheetName val="bar_chart"/>
      <sheetName val="demeanedbar_chart"/>
      <sheetName val="Data_scatters"/>
      <sheetName val="COMPOSITION_CHART_36countries"/>
      <sheetName val="COMPOSITION_CHART_33countries"/>
      <sheetName val="COMPOSITION_CHART_other_REG"/>
      <sheetName val="COMPOSITION_CHART_other_REG_v1"/>
      <sheetName val="Re-sorted"/>
      <sheetName val="globaldemanedgrowth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">
          <cell r="E4" t="str">
            <v>Average os sample</v>
          </cell>
        </row>
        <row r="5">
          <cell r="A5" t="str">
            <v>Lithuania</v>
          </cell>
          <cell r="D5">
            <v>-28.097678190196397</v>
          </cell>
          <cell r="E5">
            <v>-13.53740683094764</v>
          </cell>
        </row>
        <row r="6">
          <cell r="A6" t="str">
            <v>Latvia</v>
          </cell>
          <cell r="D6">
            <v>-26.586981030146902</v>
          </cell>
          <cell r="E6">
            <v>-13.53740683094764</v>
          </cell>
        </row>
        <row r="7">
          <cell r="A7" t="str">
            <v>Estonia</v>
          </cell>
          <cell r="D7">
            <v>-25.053424535421243</v>
          </cell>
          <cell r="E7">
            <v>-13.53740683094764</v>
          </cell>
        </row>
        <row r="8">
          <cell r="A8" t="str">
            <v>Russia</v>
          </cell>
          <cell r="D8">
            <v>-24.391005693968669</v>
          </cell>
          <cell r="E8">
            <v>-13.53740683094764</v>
          </cell>
        </row>
        <row r="9">
          <cell r="A9" t="str">
            <v>Turkey</v>
          </cell>
          <cell r="D9">
            <v>-23.261210386740707</v>
          </cell>
          <cell r="E9">
            <v>-13.53740683094764</v>
          </cell>
        </row>
        <row r="10">
          <cell r="A10" t="str">
            <v>Taiwan</v>
          </cell>
          <cell r="D10">
            <v>-21.764098345963099</v>
          </cell>
          <cell r="E10">
            <v>-13.53740683094764</v>
          </cell>
        </row>
        <row r="11">
          <cell r="A11" t="str">
            <v>Slovenia</v>
          </cell>
          <cell r="D11">
            <v>-20.728022181617121</v>
          </cell>
          <cell r="E11">
            <v>-13.53740683094764</v>
          </cell>
        </row>
        <row r="12">
          <cell r="A12" t="str">
            <v>Slovak Rep.</v>
          </cell>
          <cell r="D12">
            <v>-19.13842479353799</v>
          </cell>
          <cell r="E12">
            <v>-13.53740683094764</v>
          </cell>
        </row>
        <row r="13">
          <cell r="A13" t="str">
            <v>Thailand</v>
          </cell>
          <cell r="D13">
            <v>-18.265871171578098</v>
          </cell>
          <cell r="E13">
            <v>-13.53740683094764</v>
          </cell>
        </row>
        <row r="14">
          <cell r="A14" t="str">
            <v>Mexico</v>
          </cell>
          <cell r="D14">
            <v>-17.32637364367292</v>
          </cell>
          <cell r="E14">
            <v>-13.53740683094764</v>
          </cell>
        </row>
        <row r="15">
          <cell r="A15" t="str">
            <v>Czech Rep.</v>
          </cell>
          <cell r="D15">
            <v>-16.644674808423478</v>
          </cell>
          <cell r="E15">
            <v>-13.53740683094764</v>
          </cell>
        </row>
        <row r="16">
          <cell r="A16" t="str">
            <v>Rep. of Serbia</v>
          </cell>
          <cell r="D16">
            <v>-15.31686242739152</v>
          </cell>
          <cell r="E16">
            <v>-13.53740683094764</v>
          </cell>
        </row>
        <row r="17">
          <cell r="A17" t="str">
            <v>Malaysia</v>
          </cell>
          <cell r="D17">
            <v>-14.795518862323764</v>
          </cell>
          <cell r="E17">
            <v>-13.53740683094764</v>
          </cell>
        </row>
        <row r="18">
          <cell r="A18" t="str">
            <v>Korea</v>
          </cell>
          <cell r="D18">
            <v>-13.363793025216843</v>
          </cell>
          <cell r="E18">
            <v>-13.53740683094764</v>
          </cell>
        </row>
        <row r="19">
          <cell r="A19" t="str">
            <v>Croatia</v>
          </cell>
          <cell r="D19">
            <v>-13.313674988971602</v>
          </cell>
          <cell r="E19">
            <v>-13.53740683094764</v>
          </cell>
        </row>
        <row r="20">
          <cell r="A20" t="str">
            <v>Chile</v>
          </cell>
          <cell r="D20">
            <v>-12.582540673701015</v>
          </cell>
          <cell r="E20">
            <v>-13.53740683094764</v>
          </cell>
        </row>
        <row r="21">
          <cell r="A21" t="str">
            <v>Hungary</v>
          </cell>
          <cell r="D21">
            <v>-10.999010537188347</v>
          </cell>
          <cell r="E21">
            <v>-13.53740683094764</v>
          </cell>
        </row>
        <row r="22">
          <cell r="A22" t="str">
            <v>Brazil</v>
          </cell>
          <cell r="D22">
            <v>-9.8164265383233413</v>
          </cell>
          <cell r="E22">
            <v>-13.53740683094764</v>
          </cell>
        </row>
        <row r="23">
          <cell r="A23" t="str">
            <v>Philippines</v>
          </cell>
          <cell r="D23">
            <v>-8.3420149480851755</v>
          </cell>
          <cell r="E23">
            <v>-13.53740683094764</v>
          </cell>
        </row>
        <row r="24">
          <cell r="A24" t="str">
            <v>South Africa</v>
          </cell>
          <cell r="D24">
            <v>-8.1030420339289311</v>
          </cell>
          <cell r="E24">
            <v>-13.53740683094764</v>
          </cell>
        </row>
        <row r="25">
          <cell r="A25" t="str">
            <v>Peru</v>
          </cell>
          <cell r="D25">
            <v>-7.2250923850090132</v>
          </cell>
          <cell r="E25">
            <v>-13.53740683094764</v>
          </cell>
        </row>
        <row r="26">
          <cell r="A26" t="str">
            <v>Israel</v>
          </cell>
          <cell r="D26">
            <v>-6.7205943090096536</v>
          </cell>
          <cell r="E26">
            <v>-13.53740683094764</v>
          </cell>
        </row>
        <row r="27">
          <cell r="A27" t="str">
            <v>Argentina</v>
          </cell>
          <cell r="D27">
            <v>-6.4540816014284079</v>
          </cell>
          <cell r="E27">
            <v>-13.53740683094764</v>
          </cell>
        </row>
        <row r="28">
          <cell r="A28" t="str">
            <v>Colombia</v>
          </cell>
          <cell r="D28">
            <v>-6.384606846300878</v>
          </cell>
          <cell r="E28">
            <v>-13.53740683094764</v>
          </cell>
        </row>
        <row r="29">
          <cell r="A29" t="str">
            <v>Indonesia</v>
          </cell>
          <cell r="D29">
            <v>-4.033826363471249</v>
          </cell>
          <cell r="E29">
            <v>-13.53740683094764</v>
          </cell>
        </row>
        <row r="30">
          <cell r="A30" t="str">
            <v>India</v>
          </cell>
          <cell r="D30">
            <v>-3.8409642032037006</v>
          </cell>
          <cell r="E30">
            <v>-13.53740683094764</v>
          </cell>
        </row>
        <row r="31">
          <cell r="A31" t="str">
            <v>Poland</v>
          </cell>
          <cell r="D31">
            <v>-3.6373675832131802</v>
          </cell>
          <cell r="E31">
            <v>-13.53740683094764</v>
          </cell>
        </row>
        <row r="32">
          <cell r="A32" t="str">
            <v>Venezuela</v>
          </cell>
          <cell r="D32">
            <v>-3.5236869904904822</v>
          </cell>
          <cell r="E32">
            <v>-13.53740683094764</v>
          </cell>
        </row>
        <row r="33">
          <cell r="A33" t="str">
            <v>China</v>
          </cell>
          <cell r="D33">
            <v>-2.873928998957731</v>
          </cell>
          <cell r="E33">
            <v>-13.53740683094764</v>
          </cell>
        </row>
      </sheetData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ntrolSheet"/>
      <sheetName val="GDP"/>
      <sheetName val="US(contri)"/>
      <sheetName val="UScyc(Inv)"/>
      <sheetName val="UScyc(emp)M"/>
      <sheetName val="JPN(contri)"/>
      <sheetName val="JPN(Tankan&amp;Inv)"/>
      <sheetName val="SRATIO"/>
      <sheetName val="EUR(contri)"/>
      <sheetName val="EUR(Priv.Cons)"/>
      <sheetName val="EUR(Conf)"/>
      <sheetName val="AIP1"/>
      <sheetName val="AIP(EMG)"/>
      <sheetName val="LA-CPI"/>
      <sheetName val="Non-Energy Prices"/>
      <sheetName val="EmEUR-CA&amp;FDI.Q(M)"/>
      <sheetName val="G3-CPI"/>
      <sheetName val="RE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6">
          <cell r="D6" t="str">
            <v>981 1044</v>
          </cell>
          <cell r="E6" t="str">
            <v>R9DF952@JAPAN</v>
          </cell>
        </row>
        <row r="7">
          <cell r="D7" t="str">
            <v>.DESC</v>
          </cell>
          <cell r="E7" t="str">
            <v>Japan: GDP: Gross Domestic Fixed Capital Formation (SAAR, Bil.1995.Yen)</v>
          </cell>
        </row>
        <row r="8">
          <cell r="D8" t="str">
            <v>.LSOURCE</v>
          </cell>
          <cell r="E8" t="str">
            <v>Cabinet Office</v>
          </cell>
        </row>
        <row r="9">
          <cell r="D9" t="str">
            <v>.DTLM</v>
          </cell>
          <cell r="E9" t="str">
            <v>Aug 13 07:39:00 2004</v>
          </cell>
        </row>
        <row r="10">
          <cell r="D10" t="str">
            <v>981</v>
          </cell>
          <cell r="E10">
            <v>145514.9</v>
          </cell>
        </row>
        <row r="11">
          <cell r="D11" t="str">
            <v>982</v>
          </cell>
          <cell r="E11">
            <v>141874.5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ontrolSheet"/>
      <sheetName val="Confidence (3)"/>
      <sheetName val="Confidence (2)"/>
      <sheetName val="Confidence"/>
      <sheetName val="1 and 2 GDP(WEO)"/>
      <sheetName val="3 IP"/>
      <sheetName val="4 Global Investment(Panel 6)"/>
      <sheetName val="7 Exports"/>
      <sheetName val="10.US equity vs house"/>
      <sheetName val="US Equity BL"/>
      <sheetName val="US Equity BL (2)"/>
      <sheetName val="Housing (WP)"/>
      <sheetName val="12 Table 1(war)"/>
      <sheetName val="12.Table 2(war)"/>
      <sheetName val="12.Table 3(war)"/>
      <sheetName val="14.Deflation (WEMD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USFedf2(cyc)"/>
      <sheetName val="Fedf(cyc)"/>
      <sheetName val="Real(i-10yr)"/>
      <sheetName val="FedFund"/>
      <sheetName val="US(rebate)"/>
      <sheetName val="ILB"/>
      <sheetName val="Asi(Dev)"/>
      <sheetName val="Chin((Loan)"/>
      <sheetName val="DRIASI"/>
      <sheetName val="Semi"/>
      <sheetName val="GER(BCI&amp;IP)"/>
      <sheetName val="Jpn(dept)"/>
      <sheetName val="Jpn(Lend)"/>
      <sheetName val="Jpn(Cap)"/>
      <sheetName val="Jpn(labor)"/>
      <sheetName val="Jpn(GDP)"/>
      <sheetName val="emp(S&amp;M)"/>
      <sheetName val="UScyc(emp_serv)"/>
      <sheetName val="UScyc(emp_manu)"/>
      <sheetName val="UScyc(I)"/>
      <sheetName val="UScyc(C)"/>
      <sheetName val="ControlSheet"/>
      <sheetName val="AIP"/>
    </sheetNames>
    <sheetDataSet>
      <sheetData sheetId="0"/>
      <sheetData sheetId="1"/>
      <sheetData sheetId="2" refreshError="1">
        <row r="9">
          <cell r="I9">
            <v>1.3</v>
          </cell>
        </row>
      </sheetData>
      <sheetData sheetId="3"/>
      <sheetData sheetId="4"/>
      <sheetData sheetId="5" refreshError="1">
        <row r="8">
          <cell r="B8">
            <v>37257</v>
          </cell>
          <cell r="D8">
            <v>5.0549999999999997</v>
          </cell>
          <cell r="H8">
            <v>37257</v>
          </cell>
          <cell r="J8">
            <v>5.032</v>
          </cell>
          <cell r="N8">
            <v>37257</v>
          </cell>
          <cell r="P8">
            <v>5.0010000000000003</v>
          </cell>
        </row>
      </sheetData>
      <sheetData sheetId="6"/>
      <sheetData sheetId="7"/>
      <sheetData sheetId="8"/>
      <sheetData sheetId="9" refreshError="1">
        <row r="9">
          <cell r="B9">
            <v>35826</v>
          </cell>
          <cell r="D9">
            <v>2.5099999999999998</v>
          </cell>
          <cell r="E9">
            <v>2.35</v>
          </cell>
          <cell r="F9">
            <v>2.41</v>
          </cell>
          <cell r="G9">
            <v>10.97</v>
          </cell>
          <cell r="I9">
            <v>1458</v>
          </cell>
          <cell r="J9">
            <v>1363.6</v>
          </cell>
          <cell r="K9">
            <v>0.94</v>
          </cell>
        </row>
      </sheetData>
      <sheetData sheetId="10"/>
      <sheetData sheetId="11"/>
      <sheetData sheetId="12"/>
      <sheetData sheetId="13"/>
      <sheetData sheetId="14" refreshError="1">
        <row r="8">
          <cell r="A8">
            <v>21946</v>
          </cell>
          <cell r="C8">
            <v>1.9</v>
          </cell>
          <cell r="D8" t="str">
            <v>#N/A N.A.</v>
          </cell>
          <cell r="E8" t="str">
            <v>#N/A N.A.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Report"/>
      <sheetName val="BL"/>
      <sheetName val="Fedfunds"/>
    </sheetNames>
    <sheetDataSet>
      <sheetData sheetId="0" refreshError="1"/>
      <sheetData sheetId="1" refreshError="1"/>
      <sheetData sheetId="2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NEX(WEO)"/>
      <sheetName val="NEX"/>
      <sheetName val="DD"/>
      <sheetName val="CA"/>
      <sheetName val="JPN"/>
      <sheetName val="EXP"/>
      <sheetName val="JPN(IP&amp;OR)"/>
      <sheetName val="JPN(CA)"/>
      <sheetName val="CPI"/>
      <sheetName val="NEER"/>
      <sheetName val="Capital Flows"/>
      <sheetName val="Forex"/>
      <sheetName val="GOLDS"/>
      <sheetName val="SEMI"/>
      <sheetName val="CCONF"/>
      <sheetName val="New Orders &amp; PMI"/>
      <sheetName val="Auto&amp;Retail"/>
      <sheetName val="Cons&amp;Retail"/>
      <sheetName val="US_byscyc(INV)"/>
      <sheetName val="US_byscyc(Prod)"/>
      <sheetName val="US_buscyc(emp)"/>
      <sheetName val="US_buscyc(CONS)"/>
      <sheetName val="US(labor)"/>
      <sheetName val="WEO(GDP2)"/>
      <sheetName val="WEO(GDP1)"/>
      <sheetName val="IP"/>
      <sheetName val="episodes"/>
      <sheetName val="ControlSheet"/>
      <sheetName val="Net Worth (EURO)"/>
      <sheetName val="Net Worth(JPN)"/>
      <sheetName val="DD&amp;E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ControlSheet"/>
      <sheetName val="Duration"/>
      <sheetName val="EDSS"/>
      <sheetName val="Chart1"/>
      <sheetName val="Payroll(Sector)"/>
      <sheetName val="Payroll2(real)"/>
      <sheetName val="Payroll"/>
      <sheetName val="Level"/>
      <sheetName val="YoY%"/>
      <sheetName val="UE&amp;LAYOFF (2)"/>
      <sheetName val="UE&amp;LAYOFF"/>
      <sheetName val="UE&amp;PAYROLL"/>
      <sheetName val="Panel1"/>
      <sheetName val="Panel2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>
        <row r="10">
          <cell r="B10">
            <v>14276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ControlSheet"/>
      <sheetName val="1"/>
      <sheetName val="monthly"/>
      <sheetName val="STIR"/>
      <sheetName val="Bloomberg"/>
      <sheetName val="daily"/>
      <sheetName val="2 old"/>
      <sheetName val="1 old"/>
      <sheetName val="2 old+CI+PM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2. oil futures"/>
      <sheetName val="ControlSheet"/>
      <sheetName val="Chart1"/>
      <sheetName val="5. graph data"/>
      <sheetName val="4. load"/>
      <sheetName val="1. west texas intermediate"/>
      <sheetName val="3. Edss_Save"/>
      <sheetName val="3. Edss_Save (NEW)"/>
      <sheetName val="3. Edss_Save (USE)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G197"/>
  <sheetViews>
    <sheetView showGridLines="0" topLeftCell="D1" zoomScaleNormal="100" workbookViewId="0">
      <selection activeCell="S5" sqref="S5"/>
    </sheetView>
  </sheetViews>
  <sheetFormatPr defaultRowHeight="12.75"/>
  <cols>
    <col min="1" max="1" width="12.42578125" style="17" bestFit="1" customWidth="1"/>
    <col min="2" max="2" width="9.140625" style="17"/>
    <col min="3" max="3" width="15.7109375" style="17" customWidth="1"/>
    <col min="4" max="4" width="9.140625" style="18"/>
    <col min="5" max="5" width="9.140625" style="17"/>
    <col min="6" max="6" width="8.5703125" style="17" bestFit="1" customWidth="1"/>
    <col min="7" max="7" width="9.140625" style="12"/>
    <col min="8" max="8" width="3.140625" style="12" bestFit="1" customWidth="1"/>
    <col min="9" max="11" width="9.140625" style="12"/>
    <col min="12" max="12" width="3.140625" style="12" bestFit="1" customWidth="1"/>
    <col min="13" max="15" width="9.140625" style="12"/>
    <col min="16" max="16" width="4" style="12" customWidth="1"/>
    <col min="17" max="17" width="2.7109375" style="12" customWidth="1"/>
    <col min="18" max="20" width="9.140625" style="12"/>
    <col min="21" max="21" width="8.5703125" style="12" bestFit="1" customWidth="1"/>
    <col min="22" max="22" width="9.85546875" style="12" customWidth="1"/>
    <col min="23" max="256" width="9.140625" style="12"/>
    <col min="257" max="257" width="12.42578125" style="12" bestFit="1" customWidth="1"/>
    <col min="258" max="258" width="9.140625" style="12"/>
    <col min="259" max="259" width="15.7109375" style="12" customWidth="1"/>
    <col min="260" max="261" width="9.140625" style="12"/>
    <col min="262" max="262" width="8.5703125" style="12" bestFit="1" customWidth="1"/>
    <col min="263" max="263" width="9.140625" style="12"/>
    <col min="264" max="264" width="3.140625" style="12" bestFit="1" customWidth="1"/>
    <col min="265" max="267" width="9.140625" style="12"/>
    <col min="268" max="268" width="3.140625" style="12" bestFit="1" customWidth="1"/>
    <col min="269" max="271" width="9.140625" style="12"/>
    <col min="272" max="272" width="4" style="12" customWidth="1"/>
    <col min="273" max="273" width="2.7109375" style="12" customWidth="1"/>
    <col min="274" max="276" width="9.140625" style="12"/>
    <col min="277" max="277" width="8.5703125" style="12" bestFit="1" customWidth="1"/>
    <col min="278" max="278" width="9.85546875" style="12" customWidth="1"/>
    <col min="279" max="512" width="9.140625" style="12"/>
    <col min="513" max="513" width="12.42578125" style="12" bestFit="1" customWidth="1"/>
    <col min="514" max="514" width="9.140625" style="12"/>
    <col min="515" max="515" width="15.7109375" style="12" customWidth="1"/>
    <col min="516" max="517" width="9.140625" style="12"/>
    <col min="518" max="518" width="8.5703125" style="12" bestFit="1" customWidth="1"/>
    <col min="519" max="519" width="9.140625" style="12"/>
    <col min="520" max="520" width="3.140625" style="12" bestFit="1" customWidth="1"/>
    <col min="521" max="523" width="9.140625" style="12"/>
    <col min="524" max="524" width="3.140625" style="12" bestFit="1" customWidth="1"/>
    <col min="525" max="527" width="9.140625" style="12"/>
    <col min="528" max="528" width="4" style="12" customWidth="1"/>
    <col min="529" max="529" width="2.7109375" style="12" customWidth="1"/>
    <col min="530" max="532" width="9.140625" style="12"/>
    <col min="533" max="533" width="8.5703125" style="12" bestFit="1" customWidth="1"/>
    <col min="534" max="534" width="9.85546875" style="12" customWidth="1"/>
    <col min="535" max="768" width="9.140625" style="12"/>
    <col min="769" max="769" width="12.42578125" style="12" bestFit="1" customWidth="1"/>
    <col min="770" max="770" width="9.140625" style="12"/>
    <col min="771" max="771" width="15.7109375" style="12" customWidth="1"/>
    <col min="772" max="773" width="9.140625" style="12"/>
    <col min="774" max="774" width="8.5703125" style="12" bestFit="1" customWidth="1"/>
    <col min="775" max="775" width="9.140625" style="12"/>
    <col min="776" max="776" width="3.140625" style="12" bestFit="1" customWidth="1"/>
    <col min="777" max="779" width="9.140625" style="12"/>
    <col min="780" max="780" width="3.140625" style="12" bestFit="1" customWidth="1"/>
    <col min="781" max="783" width="9.140625" style="12"/>
    <col min="784" max="784" width="4" style="12" customWidth="1"/>
    <col min="785" max="785" width="2.7109375" style="12" customWidth="1"/>
    <col min="786" max="788" width="9.140625" style="12"/>
    <col min="789" max="789" width="8.5703125" style="12" bestFit="1" customWidth="1"/>
    <col min="790" max="790" width="9.85546875" style="12" customWidth="1"/>
    <col min="791" max="1024" width="9.140625" style="12"/>
    <col min="1025" max="1025" width="12.42578125" style="12" bestFit="1" customWidth="1"/>
    <col min="1026" max="1026" width="9.140625" style="12"/>
    <col min="1027" max="1027" width="15.7109375" style="12" customWidth="1"/>
    <col min="1028" max="1029" width="9.140625" style="12"/>
    <col min="1030" max="1030" width="8.5703125" style="12" bestFit="1" customWidth="1"/>
    <col min="1031" max="1031" width="9.140625" style="12"/>
    <col min="1032" max="1032" width="3.140625" style="12" bestFit="1" customWidth="1"/>
    <col min="1033" max="1035" width="9.140625" style="12"/>
    <col min="1036" max="1036" width="3.140625" style="12" bestFit="1" customWidth="1"/>
    <col min="1037" max="1039" width="9.140625" style="12"/>
    <col min="1040" max="1040" width="4" style="12" customWidth="1"/>
    <col min="1041" max="1041" width="2.7109375" style="12" customWidth="1"/>
    <col min="1042" max="1044" width="9.140625" style="12"/>
    <col min="1045" max="1045" width="8.5703125" style="12" bestFit="1" customWidth="1"/>
    <col min="1046" max="1046" width="9.85546875" style="12" customWidth="1"/>
    <col min="1047" max="1280" width="9.140625" style="12"/>
    <col min="1281" max="1281" width="12.42578125" style="12" bestFit="1" customWidth="1"/>
    <col min="1282" max="1282" width="9.140625" style="12"/>
    <col min="1283" max="1283" width="15.7109375" style="12" customWidth="1"/>
    <col min="1284" max="1285" width="9.140625" style="12"/>
    <col min="1286" max="1286" width="8.5703125" style="12" bestFit="1" customWidth="1"/>
    <col min="1287" max="1287" width="9.140625" style="12"/>
    <col min="1288" max="1288" width="3.140625" style="12" bestFit="1" customWidth="1"/>
    <col min="1289" max="1291" width="9.140625" style="12"/>
    <col min="1292" max="1292" width="3.140625" style="12" bestFit="1" customWidth="1"/>
    <col min="1293" max="1295" width="9.140625" style="12"/>
    <col min="1296" max="1296" width="4" style="12" customWidth="1"/>
    <col min="1297" max="1297" width="2.7109375" style="12" customWidth="1"/>
    <col min="1298" max="1300" width="9.140625" style="12"/>
    <col min="1301" max="1301" width="8.5703125" style="12" bestFit="1" customWidth="1"/>
    <col min="1302" max="1302" width="9.85546875" style="12" customWidth="1"/>
    <col min="1303" max="1536" width="9.140625" style="12"/>
    <col min="1537" max="1537" width="12.42578125" style="12" bestFit="1" customWidth="1"/>
    <col min="1538" max="1538" width="9.140625" style="12"/>
    <col min="1539" max="1539" width="15.7109375" style="12" customWidth="1"/>
    <col min="1540" max="1541" width="9.140625" style="12"/>
    <col min="1542" max="1542" width="8.5703125" style="12" bestFit="1" customWidth="1"/>
    <col min="1543" max="1543" width="9.140625" style="12"/>
    <col min="1544" max="1544" width="3.140625" style="12" bestFit="1" customWidth="1"/>
    <col min="1545" max="1547" width="9.140625" style="12"/>
    <col min="1548" max="1548" width="3.140625" style="12" bestFit="1" customWidth="1"/>
    <col min="1549" max="1551" width="9.140625" style="12"/>
    <col min="1552" max="1552" width="4" style="12" customWidth="1"/>
    <col min="1553" max="1553" width="2.7109375" style="12" customWidth="1"/>
    <col min="1554" max="1556" width="9.140625" style="12"/>
    <col min="1557" max="1557" width="8.5703125" style="12" bestFit="1" customWidth="1"/>
    <col min="1558" max="1558" width="9.85546875" style="12" customWidth="1"/>
    <col min="1559" max="1792" width="9.140625" style="12"/>
    <col min="1793" max="1793" width="12.42578125" style="12" bestFit="1" customWidth="1"/>
    <col min="1794" max="1794" width="9.140625" style="12"/>
    <col min="1795" max="1795" width="15.7109375" style="12" customWidth="1"/>
    <col min="1796" max="1797" width="9.140625" style="12"/>
    <col min="1798" max="1798" width="8.5703125" style="12" bestFit="1" customWidth="1"/>
    <col min="1799" max="1799" width="9.140625" style="12"/>
    <col min="1800" max="1800" width="3.140625" style="12" bestFit="1" customWidth="1"/>
    <col min="1801" max="1803" width="9.140625" style="12"/>
    <col min="1804" max="1804" width="3.140625" style="12" bestFit="1" customWidth="1"/>
    <col min="1805" max="1807" width="9.140625" style="12"/>
    <col min="1808" max="1808" width="4" style="12" customWidth="1"/>
    <col min="1809" max="1809" width="2.7109375" style="12" customWidth="1"/>
    <col min="1810" max="1812" width="9.140625" style="12"/>
    <col min="1813" max="1813" width="8.5703125" style="12" bestFit="1" customWidth="1"/>
    <col min="1814" max="1814" width="9.85546875" style="12" customWidth="1"/>
    <col min="1815" max="2048" width="9.140625" style="12"/>
    <col min="2049" max="2049" width="12.42578125" style="12" bestFit="1" customWidth="1"/>
    <col min="2050" max="2050" width="9.140625" style="12"/>
    <col min="2051" max="2051" width="15.7109375" style="12" customWidth="1"/>
    <col min="2052" max="2053" width="9.140625" style="12"/>
    <col min="2054" max="2054" width="8.5703125" style="12" bestFit="1" customWidth="1"/>
    <col min="2055" max="2055" width="9.140625" style="12"/>
    <col min="2056" max="2056" width="3.140625" style="12" bestFit="1" customWidth="1"/>
    <col min="2057" max="2059" width="9.140625" style="12"/>
    <col min="2060" max="2060" width="3.140625" style="12" bestFit="1" customWidth="1"/>
    <col min="2061" max="2063" width="9.140625" style="12"/>
    <col min="2064" max="2064" width="4" style="12" customWidth="1"/>
    <col min="2065" max="2065" width="2.7109375" style="12" customWidth="1"/>
    <col min="2066" max="2068" width="9.140625" style="12"/>
    <col min="2069" max="2069" width="8.5703125" style="12" bestFit="1" customWidth="1"/>
    <col min="2070" max="2070" width="9.85546875" style="12" customWidth="1"/>
    <col min="2071" max="2304" width="9.140625" style="12"/>
    <col min="2305" max="2305" width="12.42578125" style="12" bestFit="1" customWidth="1"/>
    <col min="2306" max="2306" width="9.140625" style="12"/>
    <col min="2307" max="2307" width="15.7109375" style="12" customWidth="1"/>
    <col min="2308" max="2309" width="9.140625" style="12"/>
    <col min="2310" max="2310" width="8.5703125" style="12" bestFit="1" customWidth="1"/>
    <col min="2311" max="2311" width="9.140625" style="12"/>
    <col min="2312" max="2312" width="3.140625" style="12" bestFit="1" customWidth="1"/>
    <col min="2313" max="2315" width="9.140625" style="12"/>
    <col min="2316" max="2316" width="3.140625" style="12" bestFit="1" customWidth="1"/>
    <col min="2317" max="2319" width="9.140625" style="12"/>
    <col min="2320" max="2320" width="4" style="12" customWidth="1"/>
    <col min="2321" max="2321" width="2.7109375" style="12" customWidth="1"/>
    <col min="2322" max="2324" width="9.140625" style="12"/>
    <col min="2325" max="2325" width="8.5703125" style="12" bestFit="1" customWidth="1"/>
    <col min="2326" max="2326" width="9.85546875" style="12" customWidth="1"/>
    <col min="2327" max="2560" width="9.140625" style="12"/>
    <col min="2561" max="2561" width="12.42578125" style="12" bestFit="1" customWidth="1"/>
    <col min="2562" max="2562" width="9.140625" style="12"/>
    <col min="2563" max="2563" width="15.7109375" style="12" customWidth="1"/>
    <col min="2564" max="2565" width="9.140625" style="12"/>
    <col min="2566" max="2566" width="8.5703125" style="12" bestFit="1" customWidth="1"/>
    <col min="2567" max="2567" width="9.140625" style="12"/>
    <col min="2568" max="2568" width="3.140625" style="12" bestFit="1" customWidth="1"/>
    <col min="2569" max="2571" width="9.140625" style="12"/>
    <col min="2572" max="2572" width="3.140625" style="12" bestFit="1" customWidth="1"/>
    <col min="2573" max="2575" width="9.140625" style="12"/>
    <col min="2576" max="2576" width="4" style="12" customWidth="1"/>
    <col min="2577" max="2577" width="2.7109375" style="12" customWidth="1"/>
    <col min="2578" max="2580" width="9.140625" style="12"/>
    <col min="2581" max="2581" width="8.5703125" style="12" bestFit="1" customWidth="1"/>
    <col min="2582" max="2582" width="9.85546875" style="12" customWidth="1"/>
    <col min="2583" max="2816" width="9.140625" style="12"/>
    <col min="2817" max="2817" width="12.42578125" style="12" bestFit="1" customWidth="1"/>
    <col min="2818" max="2818" width="9.140625" style="12"/>
    <col min="2819" max="2819" width="15.7109375" style="12" customWidth="1"/>
    <col min="2820" max="2821" width="9.140625" style="12"/>
    <col min="2822" max="2822" width="8.5703125" style="12" bestFit="1" customWidth="1"/>
    <col min="2823" max="2823" width="9.140625" style="12"/>
    <col min="2824" max="2824" width="3.140625" style="12" bestFit="1" customWidth="1"/>
    <col min="2825" max="2827" width="9.140625" style="12"/>
    <col min="2828" max="2828" width="3.140625" style="12" bestFit="1" customWidth="1"/>
    <col min="2829" max="2831" width="9.140625" style="12"/>
    <col min="2832" max="2832" width="4" style="12" customWidth="1"/>
    <col min="2833" max="2833" width="2.7109375" style="12" customWidth="1"/>
    <col min="2834" max="2836" width="9.140625" style="12"/>
    <col min="2837" max="2837" width="8.5703125" style="12" bestFit="1" customWidth="1"/>
    <col min="2838" max="2838" width="9.85546875" style="12" customWidth="1"/>
    <col min="2839" max="3072" width="9.140625" style="12"/>
    <col min="3073" max="3073" width="12.42578125" style="12" bestFit="1" customWidth="1"/>
    <col min="3074" max="3074" width="9.140625" style="12"/>
    <col min="3075" max="3075" width="15.7109375" style="12" customWidth="1"/>
    <col min="3076" max="3077" width="9.140625" style="12"/>
    <col min="3078" max="3078" width="8.5703125" style="12" bestFit="1" customWidth="1"/>
    <col min="3079" max="3079" width="9.140625" style="12"/>
    <col min="3080" max="3080" width="3.140625" style="12" bestFit="1" customWidth="1"/>
    <col min="3081" max="3083" width="9.140625" style="12"/>
    <col min="3084" max="3084" width="3.140625" style="12" bestFit="1" customWidth="1"/>
    <col min="3085" max="3087" width="9.140625" style="12"/>
    <col min="3088" max="3088" width="4" style="12" customWidth="1"/>
    <col min="3089" max="3089" width="2.7109375" style="12" customWidth="1"/>
    <col min="3090" max="3092" width="9.140625" style="12"/>
    <col min="3093" max="3093" width="8.5703125" style="12" bestFit="1" customWidth="1"/>
    <col min="3094" max="3094" width="9.85546875" style="12" customWidth="1"/>
    <col min="3095" max="3328" width="9.140625" style="12"/>
    <col min="3329" max="3329" width="12.42578125" style="12" bestFit="1" customWidth="1"/>
    <col min="3330" max="3330" width="9.140625" style="12"/>
    <col min="3331" max="3331" width="15.7109375" style="12" customWidth="1"/>
    <col min="3332" max="3333" width="9.140625" style="12"/>
    <col min="3334" max="3334" width="8.5703125" style="12" bestFit="1" customWidth="1"/>
    <col min="3335" max="3335" width="9.140625" style="12"/>
    <col min="3336" max="3336" width="3.140625" style="12" bestFit="1" customWidth="1"/>
    <col min="3337" max="3339" width="9.140625" style="12"/>
    <col min="3340" max="3340" width="3.140625" style="12" bestFit="1" customWidth="1"/>
    <col min="3341" max="3343" width="9.140625" style="12"/>
    <col min="3344" max="3344" width="4" style="12" customWidth="1"/>
    <col min="3345" max="3345" width="2.7109375" style="12" customWidth="1"/>
    <col min="3346" max="3348" width="9.140625" style="12"/>
    <col min="3349" max="3349" width="8.5703125" style="12" bestFit="1" customWidth="1"/>
    <col min="3350" max="3350" width="9.85546875" style="12" customWidth="1"/>
    <col min="3351" max="3584" width="9.140625" style="12"/>
    <col min="3585" max="3585" width="12.42578125" style="12" bestFit="1" customWidth="1"/>
    <col min="3586" max="3586" width="9.140625" style="12"/>
    <col min="3587" max="3587" width="15.7109375" style="12" customWidth="1"/>
    <col min="3588" max="3589" width="9.140625" style="12"/>
    <col min="3590" max="3590" width="8.5703125" style="12" bestFit="1" customWidth="1"/>
    <col min="3591" max="3591" width="9.140625" style="12"/>
    <col min="3592" max="3592" width="3.140625" style="12" bestFit="1" customWidth="1"/>
    <col min="3593" max="3595" width="9.140625" style="12"/>
    <col min="3596" max="3596" width="3.140625" style="12" bestFit="1" customWidth="1"/>
    <col min="3597" max="3599" width="9.140625" style="12"/>
    <col min="3600" max="3600" width="4" style="12" customWidth="1"/>
    <col min="3601" max="3601" width="2.7109375" style="12" customWidth="1"/>
    <col min="3602" max="3604" width="9.140625" style="12"/>
    <col min="3605" max="3605" width="8.5703125" style="12" bestFit="1" customWidth="1"/>
    <col min="3606" max="3606" width="9.85546875" style="12" customWidth="1"/>
    <col min="3607" max="3840" width="9.140625" style="12"/>
    <col min="3841" max="3841" width="12.42578125" style="12" bestFit="1" customWidth="1"/>
    <col min="3842" max="3842" width="9.140625" style="12"/>
    <col min="3843" max="3843" width="15.7109375" style="12" customWidth="1"/>
    <col min="3844" max="3845" width="9.140625" style="12"/>
    <col min="3846" max="3846" width="8.5703125" style="12" bestFit="1" customWidth="1"/>
    <col min="3847" max="3847" width="9.140625" style="12"/>
    <col min="3848" max="3848" width="3.140625" style="12" bestFit="1" customWidth="1"/>
    <col min="3849" max="3851" width="9.140625" style="12"/>
    <col min="3852" max="3852" width="3.140625" style="12" bestFit="1" customWidth="1"/>
    <col min="3853" max="3855" width="9.140625" style="12"/>
    <col min="3856" max="3856" width="4" style="12" customWidth="1"/>
    <col min="3857" max="3857" width="2.7109375" style="12" customWidth="1"/>
    <col min="3858" max="3860" width="9.140625" style="12"/>
    <col min="3861" max="3861" width="8.5703125" style="12" bestFit="1" customWidth="1"/>
    <col min="3862" max="3862" width="9.85546875" style="12" customWidth="1"/>
    <col min="3863" max="4096" width="9.140625" style="12"/>
    <col min="4097" max="4097" width="12.42578125" style="12" bestFit="1" customWidth="1"/>
    <col min="4098" max="4098" width="9.140625" style="12"/>
    <col min="4099" max="4099" width="15.7109375" style="12" customWidth="1"/>
    <col min="4100" max="4101" width="9.140625" style="12"/>
    <col min="4102" max="4102" width="8.5703125" style="12" bestFit="1" customWidth="1"/>
    <col min="4103" max="4103" width="9.140625" style="12"/>
    <col min="4104" max="4104" width="3.140625" style="12" bestFit="1" customWidth="1"/>
    <col min="4105" max="4107" width="9.140625" style="12"/>
    <col min="4108" max="4108" width="3.140625" style="12" bestFit="1" customWidth="1"/>
    <col min="4109" max="4111" width="9.140625" style="12"/>
    <col min="4112" max="4112" width="4" style="12" customWidth="1"/>
    <col min="4113" max="4113" width="2.7109375" style="12" customWidth="1"/>
    <col min="4114" max="4116" width="9.140625" style="12"/>
    <col min="4117" max="4117" width="8.5703125" style="12" bestFit="1" customWidth="1"/>
    <col min="4118" max="4118" width="9.85546875" style="12" customWidth="1"/>
    <col min="4119" max="4352" width="9.140625" style="12"/>
    <col min="4353" max="4353" width="12.42578125" style="12" bestFit="1" customWidth="1"/>
    <col min="4354" max="4354" width="9.140625" style="12"/>
    <col min="4355" max="4355" width="15.7109375" style="12" customWidth="1"/>
    <col min="4356" max="4357" width="9.140625" style="12"/>
    <col min="4358" max="4358" width="8.5703125" style="12" bestFit="1" customWidth="1"/>
    <col min="4359" max="4359" width="9.140625" style="12"/>
    <col min="4360" max="4360" width="3.140625" style="12" bestFit="1" customWidth="1"/>
    <col min="4361" max="4363" width="9.140625" style="12"/>
    <col min="4364" max="4364" width="3.140625" style="12" bestFit="1" customWidth="1"/>
    <col min="4365" max="4367" width="9.140625" style="12"/>
    <col min="4368" max="4368" width="4" style="12" customWidth="1"/>
    <col min="4369" max="4369" width="2.7109375" style="12" customWidth="1"/>
    <col min="4370" max="4372" width="9.140625" style="12"/>
    <col min="4373" max="4373" width="8.5703125" style="12" bestFit="1" customWidth="1"/>
    <col min="4374" max="4374" width="9.85546875" style="12" customWidth="1"/>
    <col min="4375" max="4608" width="9.140625" style="12"/>
    <col min="4609" max="4609" width="12.42578125" style="12" bestFit="1" customWidth="1"/>
    <col min="4610" max="4610" width="9.140625" style="12"/>
    <col min="4611" max="4611" width="15.7109375" style="12" customWidth="1"/>
    <col min="4612" max="4613" width="9.140625" style="12"/>
    <col min="4614" max="4614" width="8.5703125" style="12" bestFit="1" customWidth="1"/>
    <col min="4615" max="4615" width="9.140625" style="12"/>
    <col min="4616" max="4616" width="3.140625" style="12" bestFit="1" customWidth="1"/>
    <col min="4617" max="4619" width="9.140625" style="12"/>
    <col min="4620" max="4620" width="3.140625" style="12" bestFit="1" customWidth="1"/>
    <col min="4621" max="4623" width="9.140625" style="12"/>
    <col min="4624" max="4624" width="4" style="12" customWidth="1"/>
    <col min="4625" max="4625" width="2.7109375" style="12" customWidth="1"/>
    <col min="4626" max="4628" width="9.140625" style="12"/>
    <col min="4629" max="4629" width="8.5703125" style="12" bestFit="1" customWidth="1"/>
    <col min="4630" max="4630" width="9.85546875" style="12" customWidth="1"/>
    <col min="4631" max="4864" width="9.140625" style="12"/>
    <col min="4865" max="4865" width="12.42578125" style="12" bestFit="1" customWidth="1"/>
    <col min="4866" max="4866" width="9.140625" style="12"/>
    <col min="4867" max="4867" width="15.7109375" style="12" customWidth="1"/>
    <col min="4868" max="4869" width="9.140625" style="12"/>
    <col min="4870" max="4870" width="8.5703125" style="12" bestFit="1" customWidth="1"/>
    <col min="4871" max="4871" width="9.140625" style="12"/>
    <col min="4872" max="4872" width="3.140625" style="12" bestFit="1" customWidth="1"/>
    <col min="4873" max="4875" width="9.140625" style="12"/>
    <col min="4876" max="4876" width="3.140625" style="12" bestFit="1" customWidth="1"/>
    <col min="4877" max="4879" width="9.140625" style="12"/>
    <col min="4880" max="4880" width="4" style="12" customWidth="1"/>
    <col min="4881" max="4881" width="2.7109375" style="12" customWidth="1"/>
    <col min="4882" max="4884" width="9.140625" style="12"/>
    <col min="4885" max="4885" width="8.5703125" style="12" bestFit="1" customWidth="1"/>
    <col min="4886" max="4886" width="9.85546875" style="12" customWidth="1"/>
    <col min="4887" max="5120" width="9.140625" style="12"/>
    <col min="5121" max="5121" width="12.42578125" style="12" bestFit="1" customWidth="1"/>
    <col min="5122" max="5122" width="9.140625" style="12"/>
    <col min="5123" max="5123" width="15.7109375" style="12" customWidth="1"/>
    <col min="5124" max="5125" width="9.140625" style="12"/>
    <col min="5126" max="5126" width="8.5703125" style="12" bestFit="1" customWidth="1"/>
    <col min="5127" max="5127" width="9.140625" style="12"/>
    <col min="5128" max="5128" width="3.140625" style="12" bestFit="1" customWidth="1"/>
    <col min="5129" max="5131" width="9.140625" style="12"/>
    <col min="5132" max="5132" width="3.140625" style="12" bestFit="1" customWidth="1"/>
    <col min="5133" max="5135" width="9.140625" style="12"/>
    <col min="5136" max="5136" width="4" style="12" customWidth="1"/>
    <col min="5137" max="5137" width="2.7109375" style="12" customWidth="1"/>
    <col min="5138" max="5140" width="9.140625" style="12"/>
    <col min="5141" max="5141" width="8.5703125" style="12" bestFit="1" customWidth="1"/>
    <col min="5142" max="5142" width="9.85546875" style="12" customWidth="1"/>
    <col min="5143" max="5376" width="9.140625" style="12"/>
    <col min="5377" max="5377" width="12.42578125" style="12" bestFit="1" customWidth="1"/>
    <col min="5378" max="5378" width="9.140625" style="12"/>
    <col min="5379" max="5379" width="15.7109375" style="12" customWidth="1"/>
    <col min="5380" max="5381" width="9.140625" style="12"/>
    <col min="5382" max="5382" width="8.5703125" style="12" bestFit="1" customWidth="1"/>
    <col min="5383" max="5383" width="9.140625" style="12"/>
    <col min="5384" max="5384" width="3.140625" style="12" bestFit="1" customWidth="1"/>
    <col min="5385" max="5387" width="9.140625" style="12"/>
    <col min="5388" max="5388" width="3.140625" style="12" bestFit="1" customWidth="1"/>
    <col min="5389" max="5391" width="9.140625" style="12"/>
    <col min="5392" max="5392" width="4" style="12" customWidth="1"/>
    <col min="5393" max="5393" width="2.7109375" style="12" customWidth="1"/>
    <col min="5394" max="5396" width="9.140625" style="12"/>
    <col min="5397" max="5397" width="8.5703125" style="12" bestFit="1" customWidth="1"/>
    <col min="5398" max="5398" width="9.85546875" style="12" customWidth="1"/>
    <col min="5399" max="5632" width="9.140625" style="12"/>
    <col min="5633" max="5633" width="12.42578125" style="12" bestFit="1" customWidth="1"/>
    <col min="5634" max="5634" width="9.140625" style="12"/>
    <col min="5635" max="5635" width="15.7109375" style="12" customWidth="1"/>
    <col min="5636" max="5637" width="9.140625" style="12"/>
    <col min="5638" max="5638" width="8.5703125" style="12" bestFit="1" customWidth="1"/>
    <col min="5639" max="5639" width="9.140625" style="12"/>
    <col min="5640" max="5640" width="3.140625" style="12" bestFit="1" customWidth="1"/>
    <col min="5641" max="5643" width="9.140625" style="12"/>
    <col min="5644" max="5644" width="3.140625" style="12" bestFit="1" customWidth="1"/>
    <col min="5645" max="5647" width="9.140625" style="12"/>
    <col min="5648" max="5648" width="4" style="12" customWidth="1"/>
    <col min="5649" max="5649" width="2.7109375" style="12" customWidth="1"/>
    <col min="5650" max="5652" width="9.140625" style="12"/>
    <col min="5653" max="5653" width="8.5703125" style="12" bestFit="1" customWidth="1"/>
    <col min="5654" max="5654" width="9.85546875" style="12" customWidth="1"/>
    <col min="5655" max="5888" width="9.140625" style="12"/>
    <col min="5889" max="5889" width="12.42578125" style="12" bestFit="1" customWidth="1"/>
    <col min="5890" max="5890" width="9.140625" style="12"/>
    <col min="5891" max="5891" width="15.7109375" style="12" customWidth="1"/>
    <col min="5892" max="5893" width="9.140625" style="12"/>
    <col min="5894" max="5894" width="8.5703125" style="12" bestFit="1" customWidth="1"/>
    <col min="5895" max="5895" width="9.140625" style="12"/>
    <col min="5896" max="5896" width="3.140625" style="12" bestFit="1" customWidth="1"/>
    <col min="5897" max="5899" width="9.140625" style="12"/>
    <col min="5900" max="5900" width="3.140625" style="12" bestFit="1" customWidth="1"/>
    <col min="5901" max="5903" width="9.140625" style="12"/>
    <col min="5904" max="5904" width="4" style="12" customWidth="1"/>
    <col min="5905" max="5905" width="2.7109375" style="12" customWidth="1"/>
    <col min="5906" max="5908" width="9.140625" style="12"/>
    <col min="5909" max="5909" width="8.5703125" style="12" bestFit="1" customWidth="1"/>
    <col min="5910" max="5910" width="9.85546875" style="12" customWidth="1"/>
    <col min="5911" max="6144" width="9.140625" style="12"/>
    <col min="6145" max="6145" width="12.42578125" style="12" bestFit="1" customWidth="1"/>
    <col min="6146" max="6146" width="9.140625" style="12"/>
    <col min="6147" max="6147" width="15.7109375" style="12" customWidth="1"/>
    <col min="6148" max="6149" width="9.140625" style="12"/>
    <col min="6150" max="6150" width="8.5703125" style="12" bestFit="1" customWidth="1"/>
    <col min="6151" max="6151" width="9.140625" style="12"/>
    <col min="6152" max="6152" width="3.140625" style="12" bestFit="1" customWidth="1"/>
    <col min="6153" max="6155" width="9.140625" style="12"/>
    <col min="6156" max="6156" width="3.140625" style="12" bestFit="1" customWidth="1"/>
    <col min="6157" max="6159" width="9.140625" style="12"/>
    <col min="6160" max="6160" width="4" style="12" customWidth="1"/>
    <col min="6161" max="6161" width="2.7109375" style="12" customWidth="1"/>
    <col min="6162" max="6164" width="9.140625" style="12"/>
    <col min="6165" max="6165" width="8.5703125" style="12" bestFit="1" customWidth="1"/>
    <col min="6166" max="6166" width="9.85546875" style="12" customWidth="1"/>
    <col min="6167" max="6400" width="9.140625" style="12"/>
    <col min="6401" max="6401" width="12.42578125" style="12" bestFit="1" customWidth="1"/>
    <col min="6402" max="6402" width="9.140625" style="12"/>
    <col min="6403" max="6403" width="15.7109375" style="12" customWidth="1"/>
    <col min="6404" max="6405" width="9.140625" style="12"/>
    <col min="6406" max="6406" width="8.5703125" style="12" bestFit="1" customWidth="1"/>
    <col min="6407" max="6407" width="9.140625" style="12"/>
    <col min="6408" max="6408" width="3.140625" style="12" bestFit="1" customWidth="1"/>
    <col min="6409" max="6411" width="9.140625" style="12"/>
    <col min="6412" max="6412" width="3.140625" style="12" bestFit="1" customWidth="1"/>
    <col min="6413" max="6415" width="9.140625" style="12"/>
    <col min="6416" max="6416" width="4" style="12" customWidth="1"/>
    <col min="6417" max="6417" width="2.7109375" style="12" customWidth="1"/>
    <col min="6418" max="6420" width="9.140625" style="12"/>
    <col min="6421" max="6421" width="8.5703125" style="12" bestFit="1" customWidth="1"/>
    <col min="6422" max="6422" width="9.85546875" style="12" customWidth="1"/>
    <col min="6423" max="6656" width="9.140625" style="12"/>
    <col min="6657" max="6657" width="12.42578125" style="12" bestFit="1" customWidth="1"/>
    <col min="6658" max="6658" width="9.140625" style="12"/>
    <col min="6659" max="6659" width="15.7109375" style="12" customWidth="1"/>
    <col min="6660" max="6661" width="9.140625" style="12"/>
    <col min="6662" max="6662" width="8.5703125" style="12" bestFit="1" customWidth="1"/>
    <col min="6663" max="6663" width="9.140625" style="12"/>
    <col min="6664" max="6664" width="3.140625" style="12" bestFit="1" customWidth="1"/>
    <col min="6665" max="6667" width="9.140625" style="12"/>
    <col min="6668" max="6668" width="3.140625" style="12" bestFit="1" customWidth="1"/>
    <col min="6669" max="6671" width="9.140625" style="12"/>
    <col min="6672" max="6672" width="4" style="12" customWidth="1"/>
    <col min="6673" max="6673" width="2.7109375" style="12" customWidth="1"/>
    <col min="6674" max="6676" width="9.140625" style="12"/>
    <col min="6677" max="6677" width="8.5703125" style="12" bestFit="1" customWidth="1"/>
    <col min="6678" max="6678" width="9.85546875" style="12" customWidth="1"/>
    <col min="6679" max="6912" width="9.140625" style="12"/>
    <col min="6913" max="6913" width="12.42578125" style="12" bestFit="1" customWidth="1"/>
    <col min="6914" max="6914" width="9.140625" style="12"/>
    <col min="6915" max="6915" width="15.7109375" style="12" customWidth="1"/>
    <col min="6916" max="6917" width="9.140625" style="12"/>
    <col min="6918" max="6918" width="8.5703125" style="12" bestFit="1" customWidth="1"/>
    <col min="6919" max="6919" width="9.140625" style="12"/>
    <col min="6920" max="6920" width="3.140625" style="12" bestFit="1" customWidth="1"/>
    <col min="6921" max="6923" width="9.140625" style="12"/>
    <col min="6924" max="6924" width="3.140625" style="12" bestFit="1" customWidth="1"/>
    <col min="6925" max="6927" width="9.140625" style="12"/>
    <col min="6928" max="6928" width="4" style="12" customWidth="1"/>
    <col min="6929" max="6929" width="2.7109375" style="12" customWidth="1"/>
    <col min="6930" max="6932" width="9.140625" style="12"/>
    <col min="6933" max="6933" width="8.5703125" style="12" bestFit="1" customWidth="1"/>
    <col min="6934" max="6934" width="9.85546875" style="12" customWidth="1"/>
    <col min="6935" max="7168" width="9.140625" style="12"/>
    <col min="7169" max="7169" width="12.42578125" style="12" bestFit="1" customWidth="1"/>
    <col min="7170" max="7170" width="9.140625" style="12"/>
    <col min="7171" max="7171" width="15.7109375" style="12" customWidth="1"/>
    <col min="7172" max="7173" width="9.140625" style="12"/>
    <col min="7174" max="7174" width="8.5703125" style="12" bestFit="1" customWidth="1"/>
    <col min="7175" max="7175" width="9.140625" style="12"/>
    <col min="7176" max="7176" width="3.140625" style="12" bestFit="1" customWidth="1"/>
    <col min="7177" max="7179" width="9.140625" style="12"/>
    <col min="7180" max="7180" width="3.140625" style="12" bestFit="1" customWidth="1"/>
    <col min="7181" max="7183" width="9.140625" style="12"/>
    <col min="7184" max="7184" width="4" style="12" customWidth="1"/>
    <col min="7185" max="7185" width="2.7109375" style="12" customWidth="1"/>
    <col min="7186" max="7188" width="9.140625" style="12"/>
    <col min="7189" max="7189" width="8.5703125" style="12" bestFit="1" customWidth="1"/>
    <col min="7190" max="7190" width="9.85546875" style="12" customWidth="1"/>
    <col min="7191" max="7424" width="9.140625" style="12"/>
    <col min="7425" max="7425" width="12.42578125" style="12" bestFit="1" customWidth="1"/>
    <col min="7426" max="7426" width="9.140625" style="12"/>
    <col min="7427" max="7427" width="15.7109375" style="12" customWidth="1"/>
    <col min="7428" max="7429" width="9.140625" style="12"/>
    <col min="7430" max="7430" width="8.5703125" style="12" bestFit="1" customWidth="1"/>
    <col min="7431" max="7431" width="9.140625" style="12"/>
    <col min="7432" max="7432" width="3.140625" style="12" bestFit="1" customWidth="1"/>
    <col min="7433" max="7435" width="9.140625" style="12"/>
    <col min="7436" max="7436" width="3.140625" style="12" bestFit="1" customWidth="1"/>
    <col min="7437" max="7439" width="9.140625" style="12"/>
    <col min="7440" max="7440" width="4" style="12" customWidth="1"/>
    <col min="7441" max="7441" width="2.7109375" style="12" customWidth="1"/>
    <col min="7442" max="7444" width="9.140625" style="12"/>
    <col min="7445" max="7445" width="8.5703125" style="12" bestFit="1" customWidth="1"/>
    <col min="7446" max="7446" width="9.85546875" style="12" customWidth="1"/>
    <col min="7447" max="7680" width="9.140625" style="12"/>
    <col min="7681" max="7681" width="12.42578125" style="12" bestFit="1" customWidth="1"/>
    <col min="7682" max="7682" width="9.140625" style="12"/>
    <col min="7683" max="7683" width="15.7109375" style="12" customWidth="1"/>
    <col min="7684" max="7685" width="9.140625" style="12"/>
    <col min="7686" max="7686" width="8.5703125" style="12" bestFit="1" customWidth="1"/>
    <col min="7687" max="7687" width="9.140625" style="12"/>
    <col min="7688" max="7688" width="3.140625" style="12" bestFit="1" customWidth="1"/>
    <col min="7689" max="7691" width="9.140625" style="12"/>
    <col min="7692" max="7692" width="3.140625" style="12" bestFit="1" customWidth="1"/>
    <col min="7693" max="7695" width="9.140625" style="12"/>
    <col min="7696" max="7696" width="4" style="12" customWidth="1"/>
    <col min="7697" max="7697" width="2.7109375" style="12" customWidth="1"/>
    <col min="7698" max="7700" width="9.140625" style="12"/>
    <col min="7701" max="7701" width="8.5703125" style="12" bestFit="1" customWidth="1"/>
    <col min="7702" max="7702" width="9.85546875" style="12" customWidth="1"/>
    <col min="7703" max="7936" width="9.140625" style="12"/>
    <col min="7937" max="7937" width="12.42578125" style="12" bestFit="1" customWidth="1"/>
    <col min="7938" max="7938" width="9.140625" style="12"/>
    <col min="7939" max="7939" width="15.7109375" style="12" customWidth="1"/>
    <col min="7940" max="7941" width="9.140625" style="12"/>
    <col min="7942" max="7942" width="8.5703125" style="12" bestFit="1" customWidth="1"/>
    <col min="7943" max="7943" width="9.140625" style="12"/>
    <col min="7944" max="7944" width="3.140625" style="12" bestFit="1" customWidth="1"/>
    <col min="7945" max="7947" width="9.140625" style="12"/>
    <col min="7948" max="7948" width="3.140625" style="12" bestFit="1" customWidth="1"/>
    <col min="7949" max="7951" width="9.140625" style="12"/>
    <col min="7952" max="7952" width="4" style="12" customWidth="1"/>
    <col min="7953" max="7953" width="2.7109375" style="12" customWidth="1"/>
    <col min="7954" max="7956" width="9.140625" style="12"/>
    <col min="7957" max="7957" width="8.5703125" style="12" bestFit="1" customWidth="1"/>
    <col min="7958" max="7958" width="9.85546875" style="12" customWidth="1"/>
    <col min="7959" max="8192" width="9.140625" style="12"/>
    <col min="8193" max="8193" width="12.42578125" style="12" bestFit="1" customWidth="1"/>
    <col min="8194" max="8194" width="9.140625" style="12"/>
    <col min="8195" max="8195" width="15.7109375" style="12" customWidth="1"/>
    <col min="8196" max="8197" width="9.140625" style="12"/>
    <col min="8198" max="8198" width="8.5703125" style="12" bestFit="1" customWidth="1"/>
    <col min="8199" max="8199" width="9.140625" style="12"/>
    <col min="8200" max="8200" width="3.140625" style="12" bestFit="1" customWidth="1"/>
    <col min="8201" max="8203" width="9.140625" style="12"/>
    <col min="8204" max="8204" width="3.140625" style="12" bestFit="1" customWidth="1"/>
    <col min="8205" max="8207" width="9.140625" style="12"/>
    <col min="8208" max="8208" width="4" style="12" customWidth="1"/>
    <col min="8209" max="8209" width="2.7109375" style="12" customWidth="1"/>
    <col min="8210" max="8212" width="9.140625" style="12"/>
    <col min="8213" max="8213" width="8.5703125" style="12" bestFit="1" customWidth="1"/>
    <col min="8214" max="8214" width="9.85546875" style="12" customWidth="1"/>
    <col min="8215" max="8448" width="9.140625" style="12"/>
    <col min="8449" max="8449" width="12.42578125" style="12" bestFit="1" customWidth="1"/>
    <col min="8450" max="8450" width="9.140625" style="12"/>
    <col min="8451" max="8451" width="15.7109375" style="12" customWidth="1"/>
    <col min="8452" max="8453" width="9.140625" style="12"/>
    <col min="8454" max="8454" width="8.5703125" style="12" bestFit="1" customWidth="1"/>
    <col min="8455" max="8455" width="9.140625" style="12"/>
    <col min="8456" max="8456" width="3.140625" style="12" bestFit="1" customWidth="1"/>
    <col min="8457" max="8459" width="9.140625" style="12"/>
    <col min="8460" max="8460" width="3.140625" style="12" bestFit="1" customWidth="1"/>
    <col min="8461" max="8463" width="9.140625" style="12"/>
    <col min="8464" max="8464" width="4" style="12" customWidth="1"/>
    <col min="8465" max="8465" width="2.7109375" style="12" customWidth="1"/>
    <col min="8466" max="8468" width="9.140625" style="12"/>
    <col min="8469" max="8469" width="8.5703125" style="12" bestFit="1" customWidth="1"/>
    <col min="8470" max="8470" width="9.85546875" style="12" customWidth="1"/>
    <col min="8471" max="8704" width="9.140625" style="12"/>
    <col min="8705" max="8705" width="12.42578125" style="12" bestFit="1" customWidth="1"/>
    <col min="8706" max="8706" width="9.140625" style="12"/>
    <col min="8707" max="8707" width="15.7109375" style="12" customWidth="1"/>
    <col min="8708" max="8709" width="9.140625" style="12"/>
    <col min="8710" max="8710" width="8.5703125" style="12" bestFit="1" customWidth="1"/>
    <col min="8711" max="8711" width="9.140625" style="12"/>
    <col min="8712" max="8712" width="3.140625" style="12" bestFit="1" customWidth="1"/>
    <col min="8713" max="8715" width="9.140625" style="12"/>
    <col min="8716" max="8716" width="3.140625" style="12" bestFit="1" customWidth="1"/>
    <col min="8717" max="8719" width="9.140625" style="12"/>
    <col min="8720" max="8720" width="4" style="12" customWidth="1"/>
    <col min="8721" max="8721" width="2.7109375" style="12" customWidth="1"/>
    <col min="8722" max="8724" width="9.140625" style="12"/>
    <col min="8725" max="8725" width="8.5703125" style="12" bestFit="1" customWidth="1"/>
    <col min="8726" max="8726" width="9.85546875" style="12" customWidth="1"/>
    <col min="8727" max="8960" width="9.140625" style="12"/>
    <col min="8961" max="8961" width="12.42578125" style="12" bestFit="1" customWidth="1"/>
    <col min="8962" max="8962" width="9.140625" style="12"/>
    <col min="8963" max="8963" width="15.7109375" style="12" customWidth="1"/>
    <col min="8964" max="8965" width="9.140625" style="12"/>
    <col min="8966" max="8966" width="8.5703125" style="12" bestFit="1" customWidth="1"/>
    <col min="8967" max="8967" width="9.140625" style="12"/>
    <col min="8968" max="8968" width="3.140625" style="12" bestFit="1" customWidth="1"/>
    <col min="8969" max="8971" width="9.140625" style="12"/>
    <col min="8972" max="8972" width="3.140625" style="12" bestFit="1" customWidth="1"/>
    <col min="8973" max="8975" width="9.140625" style="12"/>
    <col min="8976" max="8976" width="4" style="12" customWidth="1"/>
    <col min="8977" max="8977" width="2.7109375" style="12" customWidth="1"/>
    <col min="8978" max="8980" width="9.140625" style="12"/>
    <col min="8981" max="8981" width="8.5703125" style="12" bestFit="1" customWidth="1"/>
    <col min="8982" max="8982" width="9.85546875" style="12" customWidth="1"/>
    <col min="8983" max="9216" width="9.140625" style="12"/>
    <col min="9217" max="9217" width="12.42578125" style="12" bestFit="1" customWidth="1"/>
    <col min="9218" max="9218" width="9.140625" style="12"/>
    <col min="9219" max="9219" width="15.7109375" style="12" customWidth="1"/>
    <col min="9220" max="9221" width="9.140625" style="12"/>
    <col min="9222" max="9222" width="8.5703125" style="12" bestFit="1" customWidth="1"/>
    <col min="9223" max="9223" width="9.140625" style="12"/>
    <col min="9224" max="9224" width="3.140625" style="12" bestFit="1" customWidth="1"/>
    <col min="9225" max="9227" width="9.140625" style="12"/>
    <col min="9228" max="9228" width="3.140625" style="12" bestFit="1" customWidth="1"/>
    <col min="9229" max="9231" width="9.140625" style="12"/>
    <col min="9232" max="9232" width="4" style="12" customWidth="1"/>
    <col min="9233" max="9233" width="2.7109375" style="12" customWidth="1"/>
    <col min="9234" max="9236" width="9.140625" style="12"/>
    <col min="9237" max="9237" width="8.5703125" style="12" bestFit="1" customWidth="1"/>
    <col min="9238" max="9238" width="9.85546875" style="12" customWidth="1"/>
    <col min="9239" max="9472" width="9.140625" style="12"/>
    <col min="9473" max="9473" width="12.42578125" style="12" bestFit="1" customWidth="1"/>
    <col min="9474" max="9474" width="9.140625" style="12"/>
    <col min="9475" max="9475" width="15.7109375" style="12" customWidth="1"/>
    <col min="9476" max="9477" width="9.140625" style="12"/>
    <col min="9478" max="9478" width="8.5703125" style="12" bestFit="1" customWidth="1"/>
    <col min="9479" max="9479" width="9.140625" style="12"/>
    <col min="9480" max="9480" width="3.140625" style="12" bestFit="1" customWidth="1"/>
    <col min="9481" max="9483" width="9.140625" style="12"/>
    <col min="9484" max="9484" width="3.140625" style="12" bestFit="1" customWidth="1"/>
    <col min="9485" max="9487" width="9.140625" style="12"/>
    <col min="9488" max="9488" width="4" style="12" customWidth="1"/>
    <col min="9489" max="9489" width="2.7109375" style="12" customWidth="1"/>
    <col min="9490" max="9492" width="9.140625" style="12"/>
    <col min="9493" max="9493" width="8.5703125" style="12" bestFit="1" customWidth="1"/>
    <col min="9494" max="9494" width="9.85546875" style="12" customWidth="1"/>
    <col min="9495" max="9728" width="9.140625" style="12"/>
    <col min="9729" max="9729" width="12.42578125" style="12" bestFit="1" customWidth="1"/>
    <col min="9730" max="9730" width="9.140625" style="12"/>
    <col min="9731" max="9731" width="15.7109375" style="12" customWidth="1"/>
    <col min="9732" max="9733" width="9.140625" style="12"/>
    <col min="9734" max="9734" width="8.5703125" style="12" bestFit="1" customWidth="1"/>
    <col min="9735" max="9735" width="9.140625" style="12"/>
    <col min="9736" max="9736" width="3.140625" style="12" bestFit="1" customWidth="1"/>
    <col min="9737" max="9739" width="9.140625" style="12"/>
    <col min="9740" max="9740" width="3.140625" style="12" bestFit="1" customWidth="1"/>
    <col min="9741" max="9743" width="9.140625" style="12"/>
    <col min="9744" max="9744" width="4" style="12" customWidth="1"/>
    <col min="9745" max="9745" width="2.7109375" style="12" customWidth="1"/>
    <col min="9746" max="9748" width="9.140625" style="12"/>
    <col min="9749" max="9749" width="8.5703125" style="12" bestFit="1" customWidth="1"/>
    <col min="9750" max="9750" width="9.85546875" style="12" customWidth="1"/>
    <col min="9751" max="9984" width="9.140625" style="12"/>
    <col min="9985" max="9985" width="12.42578125" style="12" bestFit="1" customWidth="1"/>
    <col min="9986" max="9986" width="9.140625" style="12"/>
    <col min="9987" max="9987" width="15.7109375" style="12" customWidth="1"/>
    <col min="9988" max="9989" width="9.140625" style="12"/>
    <col min="9990" max="9990" width="8.5703125" style="12" bestFit="1" customWidth="1"/>
    <col min="9991" max="9991" width="9.140625" style="12"/>
    <col min="9992" max="9992" width="3.140625" style="12" bestFit="1" customWidth="1"/>
    <col min="9993" max="9995" width="9.140625" style="12"/>
    <col min="9996" max="9996" width="3.140625" style="12" bestFit="1" customWidth="1"/>
    <col min="9997" max="9999" width="9.140625" style="12"/>
    <col min="10000" max="10000" width="4" style="12" customWidth="1"/>
    <col min="10001" max="10001" width="2.7109375" style="12" customWidth="1"/>
    <col min="10002" max="10004" width="9.140625" style="12"/>
    <col min="10005" max="10005" width="8.5703125" style="12" bestFit="1" customWidth="1"/>
    <col min="10006" max="10006" width="9.85546875" style="12" customWidth="1"/>
    <col min="10007" max="10240" width="9.140625" style="12"/>
    <col min="10241" max="10241" width="12.42578125" style="12" bestFit="1" customWidth="1"/>
    <col min="10242" max="10242" width="9.140625" style="12"/>
    <col min="10243" max="10243" width="15.7109375" style="12" customWidth="1"/>
    <col min="10244" max="10245" width="9.140625" style="12"/>
    <col min="10246" max="10246" width="8.5703125" style="12" bestFit="1" customWidth="1"/>
    <col min="10247" max="10247" width="9.140625" style="12"/>
    <col min="10248" max="10248" width="3.140625" style="12" bestFit="1" customWidth="1"/>
    <col min="10249" max="10251" width="9.140625" style="12"/>
    <col min="10252" max="10252" width="3.140625" style="12" bestFit="1" customWidth="1"/>
    <col min="10253" max="10255" width="9.140625" style="12"/>
    <col min="10256" max="10256" width="4" style="12" customWidth="1"/>
    <col min="10257" max="10257" width="2.7109375" style="12" customWidth="1"/>
    <col min="10258" max="10260" width="9.140625" style="12"/>
    <col min="10261" max="10261" width="8.5703125" style="12" bestFit="1" customWidth="1"/>
    <col min="10262" max="10262" width="9.85546875" style="12" customWidth="1"/>
    <col min="10263" max="10496" width="9.140625" style="12"/>
    <col min="10497" max="10497" width="12.42578125" style="12" bestFit="1" customWidth="1"/>
    <col min="10498" max="10498" width="9.140625" style="12"/>
    <col min="10499" max="10499" width="15.7109375" style="12" customWidth="1"/>
    <col min="10500" max="10501" width="9.140625" style="12"/>
    <col min="10502" max="10502" width="8.5703125" style="12" bestFit="1" customWidth="1"/>
    <col min="10503" max="10503" width="9.140625" style="12"/>
    <col min="10504" max="10504" width="3.140625" style="12" bestFit="1" customWidth="1"/>
    <col min="10505" max="10507" width="9.140625" style="12"/>
    <col min="10508" max="10508" width="3.140625" style="12" bestFit="1" customWidth="1"/>
    <col min="10509" max="10511" width="9.140625" style="12"/>
    <col min="10512" max="10512" width="4" style="12" customWidth="1"/>
    <col min="10513" max="10513" width="2.7109375" style="12" customWidth="1"/>
    <col min="10514" max="10516" width="9.140625" style="12"/>
    <col min="10517" max="10517" width="8.5703125" style="12" bestFit="1" customWidth="1"/>
    <col min="10518" max="10518" width="9.85546875" style="12" customWidth="1"/>
    <col min="10519" max="10752" width="9.140625" style="12"/>
    <col min="10753" max="10753" width="12.42578125" style="12" bestFit="1" customWidth="1"/>
    <col min="10754" max="10754" width="9.140625" style="12"/>
    <col min="10755" max="10755" width="15.7109375" style="12" customWidth="1"/>
    <col min="10756" max="10757" width="9.140625" style="12"/>
    <col min="10758" max="10758" width="8.5703125" style="12" bestFit="1" customWidth="1"/>
    <col min="10759" max="10759" width="9.140625" style="12"/>
    <col min="10760" max="10760" width="3.140625" style="12" bestFit="1" customWidth="1"/>
    <col min="10761" max="10763" width="9.140625" style="12"/>
    <col min="10764" max="10764" width="3.140625" style="12" bestFit="1" customWidth="1"/>
    <col min="10765" max="10767" width="9.140625" style="12"/>
    <col min="10768" max="10768" width="4" style="12" customWidth="1"/>
    <col min="10769" max="10769" width="2.7109375" style="12" customWidth="1"/>
    <col min="10770" max="10772" width="9.140625" style="12"/>
    <col min="10773" max="10773" width="8.5703125" style="12" bestFit="1" customWidth="1"/>
    <col min="10774" max="10774" width="9.85546875" style="12" customWidth="1"/>
    <col min="10775" max="11008" width="9.140625" style="12"/>
    <col min="11009" max="11009" width="12.42578125" style="12" bestFit="1" customWidth="1"/>
    <col min="11010" max="11010" width="9.140625" style="12"/>
    <col min="11011" max="11011" width="15.7109375" style="12" customWidth="1"/>
    <col min="11012" max="11013" width="9.140625" style="12"/>
    <col min="11014" max="11014" width="8.5703125" style="12" bestFit="1" customWidth="1"/>
    <col min="11015" max="11015" width="9.140625" style="12"/>
    <col min="11016" max="11016" width="3.140625" style="12" bestFit="1" customWidth="1"/>
    <col min="11017" max="11019" width="9.140625" style="12"/>
    <col min="11020" max="11020" width="3.140625" style="12" bestFit="1" customWidth="1"/>
    <col min="11021" max="11023" width="9.140625" style="12"/>
    <col min="11024" max="11024" width="4" style="12" customWidth="1"/>
    <col min="11025" max="11025" width="2.7109375" style="12" customWidth="1"/>
    <col min="11026" max="11028" width="9.140625" style="12"/>
    <col min="11029" max="11029" width="8.5703125" style="12" bestFit="1" customWidth="1"/>
    <col min="11030" max="11030" width="9.85546875" style="12" customWidth="1"/>
    <col min="11031" max="11264" width="9.140625" style="12"/>
    <col min="11265" max="11265" width="12.42578125" style="12" bestFit="1" customWidth="1"/>
    <col min="11266" max="11266" width="9.140625" style="12"/>
    <col min="11267" max="11267" width="15.7109375" style="12" customWidth="1"/>
    <col min="11268" max="11269" width="9.140625" style="12"/>
    <col min="11270" max="11270" width="8.5703125" style="12" bestFit="1" customWidth="1"/>
    <col min="11271" max="11271" width="9.140625" style="12"/>
    <col min="11272" max="11272" width="3.140625" style="12" bestFit="1" customWidth="1"/>
    <col min="11273" max="11275" width="9.140625" style="12"/>
    <col min="11276" max="11276" width="3.140625" style="12" bestFit="1" customWidth="1"/>
    <col min="11277" max="11279" width="9.140625" style="12"/>
    <col min="11280" max="11280" width="4" style="12" customWidth="1"/>
    <col min="11281" max="11281" width="2.7109375" style="12" customWidth="1"/>
    <col min="11282" max="11284" width="9.140625" style="12"/>
    <col min="11285" max="11285" width="8.5703125" style="12" bestFit="1" customWidth="1"/>
    <col min="11286" max="11286" width="9.85546875" style="12" customWidth="1"/>
    <col min="11287" max="11520" width="9.140625" style="12"/>
    <col min="11521" max="11521" width="12.42578125" style="12" bestFit="1" customWidth="1"/>
    <col min="11522" max="11522" width="9.140625" style="12"/>
    <col min="11523" max="11523" width="15.7109375" style="12" customWidth="1"/>
    <col min="11524" max="11525" width="9.140625" style="12"/>
    <col min="11526" max="11526" width="8.5703125" style="12" bestFit="1" customWidth="1"/>
    <col min="11527" max="11527" width="9.140625" style="12"/>
    <col min="11528" max="11528" width="3.140625" style="12" bestFit="1" customWidth="1"/>
    <col min="11529" max="11531" width="9.140625" style="12"/>
    <col min="11532" max="11532" width="3.140625" style="12" bestFit="1" customWidth="1"/>
    <col min="11533" max="11535" width="9.140625" style="12"/>
    <col min="11536" max="11536" width="4" style="12" customWidth="1"/>
    <col min="11537" max="11537" width="2.7109375" style="12" customWidth="1"/>
    <col min="11538" max="11540" width="9.140625" style="12"/>
    <col min="11541" max="11541" width="8.5703125" style="12" bestFit="1" customWidth="1"/>
    <col min="11542" max="11542" width="9.85546875" style="12" customWidth="1"/>
    <col min="11543" max="11776" width="9.140625" style="12"/>
    <col min="11777" max="11777" width="12.42578125" style="12" bestFit="1" customWidth="1"/>
    <col min="11778" max="11778" width="9.140625" style="12"/>
    <col min="11779" max="11779" width="15.7109375" style="12" customWidth="1"/>
    <col min="11780" max="11781" width="9.140625" style="12"/>
    <col min="11782" max="11782" width="8.5703125" style="12" bestFit="1" customWidth="1"/>
    <col min="11783" max="11783" width="9.140625" style="12"/>
    <col min="11784" max="11784" width="3.140625" style="12" bestFit="1" customWidth="1"/>
    <col min="11785" max="11787" width="9.140625" style="12"/>
    <col min="11788" max="11788" width="3.140625" style="12" bestFit="1" customWidth="1"/>
    <col min="11789" max="11791" width="9.140625" style="12"/>
    <col min="11792" max="11792" width="4" style="12" customWidth="1"/>
    <col min="11793" max="11793" width="2.7109375" style="12" customWidth="1"/>
    <col min="11794" max="11796" width="9.140625" style="12"/>
    <col min="11797" max="11797" width="8.5703125" style="12" bestFit="1" customWidth="1"/>
    <col min="11798" max="11798" width="9.85546875" style="12" customWidth="1"/>
    <col min="11799" max="12032" width="9.140625" style="12"/>
    <col min="12033" max="12033" width="12.42578125" style="12" bestFit="1" customWidth="1"/>
    <col min="12034" max="12034" width="9.140625" style="12"/>
    <col min="12035" max="12035" width="15.7109375" style="12" customWidth="1"/>
    <col min="12036" max="12037" width="9.140625" style="12"/>
    <col min="12038" max="12038" width="8.5703125" style="12" bestFit="1" customWidth="1"/>
    <col min="12039" max="12039" width="9.140625" style="12"/>
    <col min="12040" max="12040" width="3.140625" style="12" bestFit="1" customWidth="1"/>
    <col min="12041" max="12043" width="9.140625" style="12"/>
    <col min="12044" max="12044" width="3.140625" style="12" bestFit="1" customWidth="1"/>
    <col min="12045" max="12047" width="9.140625" style="12"/>
    <col min="12048" max="12048" width="4" style="12" customWidth="1"/>
    <col min="12049" max="12049" width="2.7109375" style="12" customWidth="1"/>
    <col min="12050" max="12052" width="9.140625" style="12"/>
    <col min="12053" max="12053" width="8.5703125" style="12" bestFit="1" customWidth="1"/>
    <col min="12054" max="12054" width="9.85546875" style="12" customWidth="1"/>
    <col min="12055" max="12288" width="9.140625" style="12"/>
    <col min="12289" max="12289" width="12.42578125" style="12" bestFit="1" customWidth="1"/>
    <col min="12290" max="12290" width="9.140625" style="12"/>
    <col min="12291" max="12291" width="15.7109375" style="12" customWidth="1"/>
    <col min="12292" max="12293" width="9.140625" style="12"/>
    <col min="12294" max="12294" width="8.5703125" style="12" bestFit="1" customWidth="1"/>
    <col min="12295" max="12295" width="9.140625" style="12"/>
    <col min="12296" max="12296" width="3.140625" style="12" bestFit="1" customWidth="1"/>
    <col min="12297" max="12299" width="9.140625" style="12"/>
    <col min="12300" max="12300" width="3.140625" style="12" bestFit="1" customWidth="1"/>
    <col min="12301" max="12303" width="9.140625" style="12"/>
    <col min="12304" max="12304" width="4" style="12" customWidth="1"/>
    <col min="12305" max="12305" width="2.7109375" style="12" customWidth="1"/>
    <col min="12306" max="12308" width="9.140625" style="12"/>
    <col min="12309" max="12309" width="8.5703125" style="12" bestFit="1" customWidth="1"/>
    <col min="12310" max="12310" width="9.85546875" style="12" customWidth="1"/>
    <col min="12311" max="12544" width="9.140625" style="12"/>
    <col min="12545" max="12545" width="12.42578125" style="12" bestFit="1" customWidth="1"/>
    <col min="12546" max="12546" width="9.140625" style="12"/>
    <col min="12547" max="12547" width="15.7109375" style="12" customWidth="1"/>
    <col min="12548" max="12549" width="9.140625" style="12"/>
    <col min="12550" max="12550" width="8.5703125" style="12" bestFit="1" customWidth="1"/>
    <col min="12551" max="12551" width="9.140625" style="12"/>
    <col min="12552" max="12552" width="3.140625" style="12" bestFit="1" customWidth="1"/>
    <col min="12553" max="12555" width="9.140625" style="12"/>
    <col min="12556" max="12556" width="3.140625" style="12" bestFit="1" customWidth="1"/>
    <col min="12557" max="12559" width="9.140625" style="12"/>
    <col min="12560" max="12560" width="4" style="12" customWidth="1"/>
    <col min="12561" max="12561" width="2.7109375" style="12" customWidth="1"/>
    <col min="12562" max="12564" width="9.140625" style="12"/>
    <col min="12565" max="12565" width="8.5703125" style="12" bestFit="1" customWidth="1"/>
    <col min="12566" max="12566" width="9.85546875" style="12" customWidth="1"/>
    <col min="12567" max="12800" width="9.140625" style="12"/>
    <col min="12801" max="12801" width="12.42578125" style="12" bestFit="1" customWidth="1"/>
    <col min="12802" max="12802" width="9.140625" style="12"/>
    <col min="12803" max="12803" width="15.7109375" style="12" customWidth="1"/>
    <col min="12804" max="12805" width="9.140625" style="12"/>
    <col min="12806" max="12806" width="8.5703125" style="12" bestFit="1" customWidth="1"/>
    <col min="12807" max="12807" width="9.140625" style="12"/>
    <col min="12808" max="12808" width="3.140625" style="12" bestFit="1" customWidth="1"/>
    <col min="12809" max="12811" width="9.140625" style="12"/>
    <col min="12812" max="12812" width="3.140625" style="12" bestFit="1" customWidth="1"/>
    <col min="12813" max="12815" width="9.140625" style="12"/>
    <col min="12816" max="12816" width="4" style="12" customWidth="1"/>
    <col min="12817" max="12817" width="2.7109375" style="12" customWidth="1"/>
    <col min="12818" max="12820" width="9.140625" style="12"/>
    <col min="12821" max="12821" width="8.5703125" style="12" bestFit="1" customWidth="1"/>
    <col min="12822" max="12822" width="9.85546875" style="12" customWidth="1"/>
    <col min="12823" max="13056" width="9.140625" style="12"/>
    <col min="13057" max="13057" width="12.42578125" style="12" bestFit="1" customWidth="1"/>
    <col min="13058" max="13058" width="9.140625" style="12"/>
    <col min="13059" max="13059" width="15.7109375" style="12" customWidth="1"/>
    <col min="13060" max="13061" width="9.140625" style="12"/>
    <col min="13062" max="13062" width="8.5703125" style="12" bestFit="1" customWidth="1"/>
    <col min="13063" max="13063" width="9.140625" style="12"/>
    <col min="13064" max="13064" width="3.140625" style="12" bestFit="1" customWidth="1"/>
    <col min="13065" max="13067" width="9.140625" style="12"/>
    <col min="13068" max="13068" width="3.140625" style="12" bestFit="1" customWidth="1"/>
    <col min="13069" max="13071" width="9.140625" style="12"/>
    <col min="13072" max="13072" width="4" style="12" customWidth="1"/>
    <col min="13073" max="13073" width="2.7109375" style="12" customWidth="1"/>
    <col min="13074" max="13076" width="9.140625" style="12"/>
    <col min="13077" max="13077" width="8.5703125" style="12" bestFit="1" customWidth="1"/>
    <col min="13078" max="13078" width="9.85546875" style="12" customWidth="1"/>
    <col min="13079" max="13312" width="9.140625" style="12"/>
    <col min="13313" max="13313" width="12.42578125" style="12" bestFit="1" customWidth="1"/>
    <col min="13314" max="13314" width="9.140625" style="12"/>
    <col min="13315" max="13315" width="15.7109375" style="12" customWidth="1"/>
    <col min="13316" max="13317" width="9.140625" style="12"/>
    <col min="13318" max="13318" width="8.5703125" style="12" bestFit="1" customWidth="1"/>
    <col min="13319" max="13319" width="9.140625" style="12"/>
    <col min="13320" max="13320" width="3.140625" style="12" bestFit="1" customWidth="1"/>
    <col min="13321" max="13323" width="9.140625" style="12"/>
    <col min="13324" max="13324" width="3.140625" style="12" bestFit="1" customWidth="1"/>
    <col min="13325" max="13327" width="9.140625" style="12"/>
    <col min="13328" max="13328" width="4" style="12" customWidth="1"/>
    <col min="13329" max="13329" width="2.7109375" style="12" customWidth="1"/>
    <col min="13330" max="13332" width="9.140625" style="12"/>
    <col min="13333" max="13333" width="8.5703125" style="12" bestFit="1" customWidth="1"/>
    <col min="13334" max="13334" width="9.85546875" style="12" customWidth="1"/>
    <col min="13335" max="13568" width="9.140625" style="12"/>
    <col min="13569" max="13569" width="12.42578125" style="12" bestFit="1" customWidth="1"/>
    <col min="13570" max="13570" width="9.140625" style="12"/>
    <col min="13571" max="13571" width="15.7109375" style="12" customWidth="1"/>
    <col min="13572" max="13573" width="9.140625" style="12"/>
    <col min="13574" max="13574" width="8.5703125" style="12" bestFit="1" customWidth="1"/>
    <col min="13575" max="13575" width="9.140625" style="12"/>
    <col min="13576" max="13576" width="3.140625" style="12" bestFit="1" customWidth="1"/>
    <col min="13577" max="13579" width="9.140625" style="12"/>
    <col min="13580" max="13580" width="3.140625" style="12" bestFit="1" customWidth="1"/>
    <col min="13581" max="13583" width="9.140625" style="12"/>
    <col min="13584" max="13584" width="4" style="12" customWidth="1"/>
    <col min="13585" max="13585" width="2.7109375" style="12" customWidth="1"/>
    <col min="13586" max="13588" width="9.140625" style="12"/>
    <col min="13589" max="13589" width="8.5703125" style="12" bestFit="1" customWidth="1"/>
    <col min="13590" max="13590" width="9.85546875" style="12" customWidth="1"/>
    <col min="13591" max="13824" width="9.140625" style="12"/>
    <col min="13825" max="13825" width="12.42578125" style="12" bestFit="1" customWidth="1"/>
    <col min="13826" max="13826" width="9.140625" style="12"/>
    <col min="13827" max="13827" width="15.7109375" style="12" customWidth="1"/>
    <col min="13828" max="13829" width="9.140625" style="12"/>
    <col min="13830" max="13830" width="8.5703125" style="12" bestFit="1" customWidth="1"/>
    <col min="13831" max="13831" width="9.140625" style="12"/>
    <col min="13832" max="13832" width="3.140625" style="12" bestFit="1" customWidth="1"/>
    <col min="13833" max="13835" width="9.140625" style="12"/>
    <col min="13836" max="13836" width="3.140625" style="12" bestFit="1" customWidth="1"/>
    <col min="13837" max="13839" width="9.140625" style="12"/>
    <col min="13840" max="13840" width="4" style="12" customWidth="1"/>
    <col min="13841" max="13841" width="2.7109375" style="12" customWidth="1"/>
    <col min="13842" max="13844" width="9.140625" style="12"/>
    <col min="13845" max="13845" width="8.5703125" style="12" bestFit="1" customWidth="1"/>
    <col min="13846" max="13846" width="9.85546875" style="12" customWidth="1"/>
    <col min="13847" max="14080" width="9.140625" style="12"/>
    <col min="14081" max="14081" width="12.42578125" style="12" bestFit="1" customWidth="1"/>
    <col min="14082" max="14082" width="9.140625" style="12"/>
    <col min="14083" max="14083" width="15.7109375" style="12" customWidth="1"/>
    <col min="14084" max="14085" width="9.140625" style="12"/>
    <col min="14086" max="14086" width="8.5703125" style="12" bestFit="1" customWidth="1"/>
    <col min="14087" max="14087" width="9.140625" style="12"/>
    <col min="14088" max="14088" width="3.140625" style="12" bestFit="1" customWidth="1"/>
    <col min="14089" max="14091" width="9.140625" style="12"/>
    <col min="14092" max="14092" width="3.140625" style="12" bestFit="1" customWidth="1"/>
    <col min="14093" max="14095" width="9.140625" style="12"/>
    <col min="14096" max="14096" width="4" style="12" customWidth="1"/>
    <col min="14097" max="14097" width="2.7109375" style="12" customWidth="1"/>
    <col min="14098" max="14100" width="9.140625" style="12"/>
    <col min="14101" max="14101" width="8.5703125" style="12" bestFit="1" customWidth="1"/>
    <col min="14102" max="14102" width="9.85546875" style="12" customWidth="1"/>
    <col min="14103" max="14336" width="9.140625" style="12"/>
    <col min="14337" max="14337" width="12.42578125" style="12" bestFit="1" customWidth="1"/>
    <col min="14338" max="14338" width="9.140625" style="12"/>
    <col min="14339" max="14339" width="15.7109375" style="12" customWidth="1"/>
    <col min="14340" max="14341" width="9.140625" style="12"/>
    <col min="14342" max="14342" width="8.5703125" style="12" bestFit="1" customWidth="1"/>
    <col min="14343" max="14343" width="9.140625" style="12"/>
    <col min="14344" max="14344" width="3.140625" style="12" bestFit="1" customWidth="1"/>
    <col min="14345" max="14347" width="9.140625" style="12"/>
    <col min="14348" max="14348" width="3.140625" style="12" bestFit="1" customWidth="1"/>
    <col min="14349" max="14351" width="9.140625" style="12"/>
    <col min="14352" max="14352" width="4" style="12" customWidth="1"/>
    <col min="14353" max="14353" width="2.7109375" style="12" customWidth="1"/>
    <col min="14354" max="14356" width="9.140625" style="12"/>
    <col min="14357" max="14357" width="8.5703125" style="12" bestFit="1" customWidth="1"/>
    <col min="14358" max="14358" width="9.85546875" style="12" customWidth="1"/>
    <col min="14359" max="14592" width="9.140625" style="12"/>
    <col min="14593" max="14593" width="12.42578125" style="12" bestFit="1" customWidth="1"/>
    <col min="14594" max="14594" width="9.140625" style="12"/>
    <col min="14595" max="14595" width="15.7109375" style="12" customWidth="1"/>
    <col min="14596" max="14597" width="9.140625" style="12"/>
    <col min="14598" max="14598" width="8.5703125" style="12" bestFit="1" customWidth="1"/>
    <col min="14599" max="14599" width="9.140625" style="12"/>
    <col min="14600" max="14600" width="3.140625" style="12" bestFit="1" customWidth="1"/>
    <col min="14601" max="14603" width="9.140625" style="12"/>
    <col min="14604" max="14604" width="3.140625" style="12" bestFit="1" customWidth="1"/>
    <col min="14605" max="14607" width="9.140625" style="12"/>
    <col min="14608" max="14608" width="4" style="12" customWidth="1"/>
    <col min="14609" max="14609" width="2.7109375" style="12" customWidth="1"/>
    <col min="14610" max="14612" width="9.140625" style="12"/>
    <col min="14613" max="14613" width="8.5703125" style="12" bestFit="1" customWidth="1"/>
    <col min="14614" max="14614" width="9.85546875" style="12" customWidth="1"/>
    <col min="14615" max="14848" width="9.140625" style="12"/>
    <col min="14849" max="14849" width="12.42578125" style="12" bestFit="1" customWidth="1"/>
    <col min="14850" max="14850" width="9.140625" style="12"/>
    <col min="14851" max="14851" width="15.7109375" style="12" customWidth="1"/>
    <col min="14852" max="14853" width="9.140625" style="12"/>
    <col min="14854" max="14854" width="8.5703125" style="12" bestFit="1" customWidth="1"/>
    <col min="14855" max="14855" width="9.140625" style="12"/>
    <col min="14856" max="14856" width="3.140625" style="12" bestFit="1" customWidth="1"/>
    <col min="14857" max="14859" width="9.140625" style="12"/>
    <col min="14860" max="14860" width="3.140625" style="12" bestFit="1" customWidth="1"/>
    <col min="14861" max="14863" width="9.140625" style="12"/>
    <col min="14864" max="14864" width="4" style="12" customWidth="1"/>
    <col min="14865" max="14865" width="2.7109375" style="12" customWidth="1"/>
    <col min="14866" max="14868" width="9.140625" style="12"/>
    <col min="14869" max="14869" width="8.5703125" style="12" bestFit="1" customWidth="1"/>
    <col min="14870" max="14870" width="9.85546875" style="12" customWidth="1"/>
    <col min="14871" max="15104" width="9.140625" style="12"/>
    <col min="15105" max="15105" width="12.42578125" style="12" bestFit="1" customWidth="1"/>
    <col min="15106" max="15106" width="9.140625" style="12"/>
    <col min="15107" max="15107" width="15.7109375" style="12" customWidth="1"/>
    <col min="15108" max="15109" width="9.140625" style="12"/>
    <col min="15110" max="15110" width="8.5703125" style="12" bestFit="1" customWidth="1"/>
    <col min="15111" max="15111" width="9.140625" style="12"/>
    <col min="15112" max="15112" width="3.140625" style="12" bestFit="1" customWidth="1"/>
    <col min="15113" max="15115" width="9.140625" style="12"/>
    <col min="15116" max="15116" width="3.140625" style="12" bestFit="1" customWidth="1"/>
    <col min="15117" max="15119" width="9.140625" style="12"/>
    <col min="15120" max="15120" width="4" style="12" customWidth="1"/>
    <col min="15121" max="15121" width="2.7109375" style="12" customWidth="1"/>
    <col min="15122" max="15124" width="9.140625" style="12"/>
    <col min="15125" max="15125" width="8.5703125" style="12" bestFit="1" customWidth="1"/>
    <col min="15126" max="15126" width="9.85546875" style="12" customWidth="1"/>
    <col min="15127" max="15360" width="9.140625" style="12"/>
    <col min="15361" max="15361" width="12.42578125" style="12" bestFit="1" customWidth="1"/>
    <col min="15362" max="15362" width="9.140625" style="12"/>
    <col min="15363" max="15363" width="15.7109375" style="12" customWidth="1"/>
    <col min="15364" max="15365" width="9.140625" style="12"/>
    <col min="15366" max="15366" width="8.5703125" style="12" bestFit="1" customWidth="1"/>
    <col min="15367" max="15367" width="9.140625" style="12"/>
    <col min="15368" max="15368" width="3.140625" style="12" bestFit="1" customWidth="1"/>
    <col min="15369" max="15371" width="9.140625" style="12"/>
    <col min="15372" max="15372" width="3.140625" style="12" bestFit="1" customWidth="1"/>
    <col min="15373" max="15375" width="9.140625" style="12"/>
    <col min="15376" max="15376" width="4" style="12" customWidth="1"/>
    <col min="15377" max="15377" width="2.7109375" style="12" customWidth="1"/>
    <col min="15378" max="15380" width="9.140625" style="12"/>
    <col min="15381" max="15381" width="8.5703125" style="12" bestFit="1" customWidth="1"/>
    <col min="15382" max="15382" width="9.85546875" style="12" customWidth="1"/>
    <col min="15383" max="15616" width="9.140625" style="12"/>
    <col min="15617" max="15617" width="12.42578125" style="12" bestFit="1" customWidth="1"/>
    <col min="15618" max="15618" width="9.140625" style="12"/>
    <col min="15619" max="15619" width="15.7109375" style="12" customWidth="1"/>
    <col min="15620" max="15621" width="9.140625" style="12"/>
    <col min="15622" max="15622" width="8.5703125" style="12" bestFit="1" customWidth="1"/>
    <col min="15623" max="15623" width="9.140625" style="12"/>
    <col min="15624" max="15624" width="3.140625" style="12" bestFit="1" customWidth="1"/>
    <col min="15625" max="15627" width="9.140625" style="12"/>
    <col min="15628" max="15628" width="3.140625" style="12" bestFit="1" customWidth="1"/>
    <col min="15629" max="15631" width="9.140625" style="12"/>
    <col min="15632" max="15632" width="4" style="12" customWidth="1"/>
    <col min="15633" max="15633" width="2.7109375" style="12" customWidth="1"/>
    <col min="15634" max="15636" width="9.140625" style="12"/>
    <col min="15637" max="15637" width="8.5703125" style="12" bestFit="1" customWidth="1"/>
    <col min="15638" max="15638" width="9.85546875" style="12" customWidth="1"/>
    <col min="15639" max="15872" width="9.140625" style="12"/>
    <col min="15873" max="15873" width="12.42578125" style="12" bestFit="1" customWidth="1"/>
    <col min="15874" max="15874" width="9.140625" style="12"/>
    <col min="15875" max="15875" width="15.7109375" style="12" customWidth="1"/>
    <col min="15876" max="15877" width="9.140625" style="12"/>
    <col min="15878" max="15878" width="8.5703125" style="12" bestFit="1" customWidth="1"/>
    <col min="15879" max="15879" width="9.140625" style="12"/>
    <col min="15880" max="15880" width="3.140625" style="12" bestFit="1" customWidth="1"/>
    <col min="15881" max="15883" width="9.140625" style="12"/>
    <col min="15884" max="15884" width="3.140625" style="12" bestFit="1" customWidth="1"/>
    <col min="15885" max="15887" width="9.140625" style="12"/>
    <col min="15888" max="15888" width="4" style="12" customWidth="1"/>
    <col min="15889" max="15889" width="2.7109375" style="12" customWidth="1"/>
    <col min="15890" max="15892" width="9.140625" style="12"/>
    <col min="15893" max="15893" width="8.5703125" style="12" bestFit="1" customWidth="1"/>
    <col min="15894" max="15894" width="9.85546875" style="12" customWidth="1"/>
    <col min="15895" max="16128" width="9.140625" style="12"/>
    <col min="16129" max="16129" width="12.42578125" style="12" bestFit="1" customWidth="1"/>
    <col min="16130" max="16130" width="9.140625" style="12"/>
    <col min="16131" max="16131" width="15.7109375" style="12" customWidth="1"/>
    <col min="16132" max="16133" width="9.140625" style="12"/>
    <col min="16134" max="16134" width="8.5703125" style="12" bestFit="1" customWidth="1"/>
    <col min="16135" max="16135" width="9.140625" style="12"/>
    <col min="16136" max="16136" width="3.140625" style="12" bestFit="1" customWidth="1"/>
    <col min="16137" max="16139" width="9.140625" style="12"/>
    <col min="16140" max="16140" width="3.140625" style="12" bestFit="1" customWidth="1"/>
    <col min="16141" max="16143" width="9.140625" style="12"/>
    <col min="16144" max="16144" width="4" style="12" customWidth="1"/>
    <col min="16145" max="16145" width="2.7109375" style="12" customWidth="1"/>
    <col min="16146" max="16148" width="9.140625" style="12"/>
    <col min="16149" max="16149" width="8.5703125" style="12" bestFit="1" customWidth="1"/>
    <col min="16150" max="16150" width="9.85546875" style="12" customWidth="1"/>
    <col min="16151" max="16384" width="9.140625" style="12"/>
  </cols>
  <sheetData>
    <row r="1" spans="1:23">
      <c r="A1" s="17" t="s">
        <v>47</v>
      </c>
      <c r="B1" s="17" t="s">
        <v>48</v>
      </c>
      <c r="C1" s="17" t="s">
        <v>48</v>
      </c>
      <c r="D1" s="18" t="s">
        <v>48</v>
      </c>
      <c r="E1" s="17" t="s">
        <v>48</v>
      </c>
    </row>
    <row r="2" spans="1:23">
      <c r="A2" s="17" t="s">
        <v>49</v>
      </c>
      <c r="B2" s="17" t="s">
        <v>50</v>
      </c>
      <c r="C2" s="17" t="s">
        <v>50</v>
      </c>
      <c r="D2" s="18" t="s">
        <v>50</v>
      </c>
      <c r="E2" s="17" t="s">
        <v>50</v>
      </c>
      <c r="F2" s="17" t="s">
        <v>51</v>
      </c>
    </row>
    <row r="3" spans="1:23">
      <c r="A3" s="17" t="s">
        <v>52</v>
      </c>
      <c r="B3" s="17">
        <v>101</v>
      </c>
      <c r="C3" s="17">
        <v>35</v>
      </c>
      <c r="D3" s="18">
        <v>1</v>
      </c>
      <c r="E3" s="17">
        <v>119</v>
      </c>
      <c r="F3" s="17">
        <v>120</v>
      </c>
    </row>
    <row r="4" spans="1:23">
      <c r="A4" s="17" t="s">
        <v>53</v>
      </c>
      <c r="B4" s="17" t="s">
        <v>54</v>
      </c>
      <c r="C4" s="17" t="s">
        <v>55</v>
      </c>
      <c r="D4" s="18" t="s">
        <v>56</v>
      </c>
      <c r="E4" s="17" t="s">
        <v>57</v>
      </c>
      <c r="F4" s="17" t="s">
        <v>58</v>
      </c>
    </row>
    <row r="5" spans="1:23">
      <c r="A5" s="17" t="s">
        <v>59</v>
      </c>
      <c r="B5" s="17" t="s">
        <v>60</v>
      </c>
      <c r="C5" s="17" t="s">
        <v>60</v>
      </c>
      <c r="D5" s="18" t="s">
        <v>60</v>
      </c>
      <c r="E5" s="17" t="s">
        <v>60</v>
      </c>
      <c r="F5" s="19" t="s">
        <v>61</v>
      </c>
      <c r="G5" s="20"/>
    </row>
    <row r="6" spans="1:23">
      <c r="A6" s="17" t="s">
        <v>62</v>
      </c>
      <c r="B6" s="17" t="s">
        <v>63</v>
      </c>
      <c r="C6" s="17" t="s">
        <v>64</v>
      </c>
      <c r="D6" s="18" t="s">
        <v>65</v>
      </c>
      <c r="E6" s="17" t="s">
        <v>66</v>
      </c>
      <c r="F6" s="17" t="s">
        <v>67</v>
      </c>
    </row>
    <row r="7" spans="1:23">
      <c r="A7" s="17" t="s">
        <v>68</v>
      </c>
      <c r="B7" s="17" t="s">
        <v>69</v>
      </c>
      <c r="C7" s="17" t="s">
        <v>69</v>
      </c>
      <c r="D7" s="18" t="s">
        <v>69</v>
      </c>
      <c r="E7" s="17" t="s">
        <v>69</v>
      </c>
    </row>
    <row r="8" spans="1:23">
      <c r="A8" s="17" t="s">
        <v>70</v>
      </c>
      <c r="B8" s="21">
        <v>85.005377443175661</v>
      </c>
      <c r="C8" s="21">
        <v>79.812218450926409</v>
      </c>
      <c r="D8" s="22">
        <v>83.403367836333572</v>
      </c>
      <c r="E8" s="23">
        <v>85.678858110014204</v>
      </c>
      <c r="F8" s="24" t="s">
        <v>71</v>
      </c>
    </row>
    <row r="9" spans="1:23">
      <c r="A9" s="17" t="s">
        <v>72</v>
      </c>
      <c r="B9" s="21">
        <v>85.944120459883848</v>
      </c>
      <c r="C9" s="21">
        <v>80.856578474694345</v>
      </c>
      <c r="D9" s="22">
        <v>84.374569749063099</v>
      </c>
      <c r="E9" s="23">
        <v>86.658062688428771</v>
      </c>
      <c r="F9" s="24" t="s">
        <v>71</v>
      </c>
    </row>
    <row r="10" spans="1:23">
      <c r="A10" s="17" t="s">
        <v>73</v>
      </c>
      <c r="B10" s="21">
        <v>86.535048507138455</v>
      </c>
      <c r="C10" s="21">
        <v>81.841376665112989</v>
      </c>
      <c r="D10" s="22">
        <v>85.086490270573563</v>
      </c>
      <c r="E10" s="23">
        <v>87.204302124333623</v>
      </c>
      <c r="F10" s="24" t="s">
        <v>71</v>
      </c>
      <c r="H10" s="25"/>
      <c r="I10" s="25" t="s">
        <v>74</v>
      </c>
      <c r="J10" s="25" t="s">
        <v>74</v>
      </c>
      <c r="K10" s="25" t="s">
        <v>74</v>
      </c>
      <c r="L10" s="25"/>
      <c r="M10" s="25" t="s">
        <v>75</v>
      </c>
      <c r="N10" s="25" t="s">
        <v>75</v>
      </c>
      <c r="O10" s="25" t="s">
        <v>75</v>
      </c>
      <c r="P10" s="25"/>
      <c r="Q10" s="25"/>
      <c r="R10" s="26" t="s">
        <v>76</v>
      </c>
      <c r="S10" s="26" t="s">
        <v>76</v>
      </c>
      <c r="T10" s="26" t="s">
        <v>76</v>
      </c>
      <c r="U10" s="26" t="s">
        <v>76</v>
      </c>
      <c r="V10" s="26" t="s">
        <v>76</v>
      </c>
      <c r="W10" s="27"/>
    </row>
    <row r="11" spans="1:23">
      <c r="A11" s="17" t="s">
        <v>77</v>
      </c>
      <c r="B11" s="21">
        <v>87.31699467889672</v>
      </c>
      <c r="C11" s="21">
        <v>82.888620354216897</v>
      </c>
      <c r="D11" s="22">
        <v>85.949555728798558</v>
      </c>
      <c r="E11" s="23">
        <v>87.977833446985116</v>
      </c>
      <c r="F11" s="24" t="s">
        <v>71</v>
      </c>
      <c r="H11" s="25"/>
      <c r="I11" s="25" t="s">
        <v>78</v>
      </c>
      <c r="J11" s="25" t="s">
        <v>79</v>
      </c>
      <c r="K11" s="25" t="s">
        <v>56</v>
      </c>
      <c r="L11" s="25"/>
      <c r="M11" s="25" t="s">
        <v>78</v>
      </c>
      <c r="N11" s="25" t="s">
        <v>79</v>
      </c>
      <c r="O11" s="25" t="s">
        <v>56</v>
      </c>
      <c r="P11" s="25"/>
      <c r="Q11" s="25"/>
      <c r="R11" s="25" t="s">
        <v>78</v>
      </c>
      <c r="S11" s="25" t="s">
        <v>79</v>
      </c>
      <c r="T11" s="25" t="s">
        <v>56</v>
      </c>
      <c r="U11" s="28" t="s">
        <v>57</v>
      </c>
      <c r="V11" s="28" t="s">
        <v>58</v>
      </c>
      <c r="W11" s="29"/>
    </row>
    <row r="12" spans="1:23">
      <c r="A12" s="17" t="s">
        <v>80</v>
      </c>
      <c r="B12" s="21">
        <v>87.879830284881166</v>
      </c>
      <c r="C12" s="21">
        <v>84.045685891872196</v>
      </c>
      <c r="D12" s="22">
        <v>86.696506927261012</v>
      </c>
      <c r="E12" s="21">
        <v>88.540448634625761</v>
      </c>
      <c r="F12" s="17" t="s">
        <v>71</v>
      </c>
      <c r="H12" s="25" t="s">
        <v>81</v>
      </c>
      <c r="I12" s="30">
        <f>100*(B12/B8-1)</f>
        <v>3.3814952984909885</v>
      </c>
      <c r="J12" s="30">
        <f>100*(C12/C8-1)</f>
        <v>5.3042848865913816</v>
      </c>
      <c r="K12" s="30">
        <f>100*(D12/D8-1)</f>
        <v>3.948448577507957</v>
      </c>
      <c r="L12" s="25" t="s">
        <v>81</v>
      </c>
      <c r="M12" s="30">
        <f>100*(B12/B11-1)</f>
        <v>0.64458884327642796</v>
      </c>
      <c r="N12" s="30">
        <f>100*(C12/C11-1)</f>
        <v>1.3959280932782869</v>
      </c>
      <c r="O12" s="30">
        <f>100*(D12/D11-1)</f>
        <v>0.86905766077414182</v>
      </c>
      <c r="P12" s="25" t="s">
        <v>81</v>
      </c>
      <c r="Q12" s="25">
        <v>0</v>
      </c>
      <c r="R12" s="30">
        <f>100*(((B12/B11)^4)-1)</f>
        <v>2.6033923616732846</v>
      </c>
      <c r="S12" s="30">
        <f>100*(((C12/C11)^4)-1)</f>
        <v>5.7017211354142061</v>
      </c>
      <c r="T12" s="30">
        <f>100*(((D12/D11)^4)-1)</f>
        <v>3.5218094327999605</v>
      </c>
      <c r="U12" s="30">
        <f>100*(((E12/E11)^4)-1)</f>
        <v>2.5826282257935373</v>
      </c>
      <c r="V12" s="30"/>
      <c r="W12" s="31"/>
    </row>
    <row r="13" spans="1:23">
      <c r="A13" s="17" t="s">
        <v>82</v>
      </c>
      <c r="B13" s="21">
        <v>88.889614326334183</v>
      </c>
      <c r="C13" s="21">
        <v>85.304040273745002</v>
      </c>
      <c r="D13" s="22">
        <v>87.782875995729697</v>
      </c>
      <c r="E13" s="21">
        <v>89.401953311646551</v>
      </c>
      <c r="F13" s="17" t="s">
        <v>71</v>
      </c>
      <c r="H13" s="25" t="s">
        <v>81</v>
      </c>
      <c r="I13" s="30">
        <f t="shared" ref="I13:K67" si="0">100*(B13/B9-1)</f>
        <v>3.4272197454451758</v>
      </c>
      <c r="J13" s="30">
        <f t="shared" si="0"/>
        <v>5.5004328441161654</v>
      </c>
      <c r="K13" s="30">
        <f t="shared" si="0"/>
        <v>4.0394946685988309</v>
      </c>
      <c r="L13" s="25" t="s">
        <v>81</v>
      </c>
      <c r="M13" s="30">
        <f t="shared" ref="M13:O67" si="1">100*(B13/B12-1)</f>
        <v>1.149050969010279</v>
      </c>
      <c r="N13" s="30">
        <f t="shared" si="1"/>
        <v>1.4972266196884076</v>
      </c>
      <c r="O13" s="30">
        <f t="shared" si="1"/>
        <v>1.2530713254458536</v>
      </c>
      <c r="P13" s="25" t="s">
        <v>81</v>
      </c>
      <c r="Q13" s="25">
        <v>0</v>
      </c>
      <c r="R13" s="30">
        <f t="shared" ref="R13:V44" si="2">100*(((B13/B12)^4)-1)</f>
        <v>4.6760315521744644</v>
      </c>
      <c r="S13" s="30">
        <f t="shared" si="2"/>
        <v>6.1247552826684926</v>
      </c>
      <c r="T13" s="30">
        <f t="shared" si="2"/>
        <v>5.1072860549686405</v>
      </c>
      <c r="U13" s="30">
        <f t="shared" si="2"/>
        <v>3.9492015284304571</v>
      </c>
      <c r="V13" s="30"/>
      <c r="W13" s="31"/>
    </row>
    <row r="14" spans="1:23">
      <c r="A14" s="17" t="s">
        <v>83</v>
      </c>
      <c r="B14" s="21">
        <v>89.528798922517467</v>
      </c>
      <c r="C14" s="21">
        <v>86.026634518176905</v>
      </c>
      <c r="D14" s="22">
        <v>88.447672473257313</v>
      </c>
      <c r="E14" s="21">
        <v>90.080145886631897</v>
      </c>
      <c r="F14" s="17" t="s">
        <v>71</v>
      </c>
      <c r="H14" s="25" t="s">
        <v>81</v>
      </c>
      <c r="I14" s="30">
        <f t="shared" si="0"/>
        <v>3.4595813685041721</v>
      </c>
      <c r="J14" s="30">
        <f t="shared" si="0"/>
        <v>5.1138654108783932</v>
      </c>
      <c r="K14" s="30">
        <f t="shared" si="0"/>
        <v>3.9503124314979265</v>
      </c>
      <c r="L14" s="25" t="s">
        <v>81</v>
      </c>
      <c r="M14" s="30">
        <f t="shared" si="1"/>
        <v>0.71907680219727155</v>
      </c>
      <c r="N14" s="30">
        <f t="shared" si="1"/>
        <v>0.84708091447140976</v>
      </c>
      <c r="O14" s="30">
        <f t="shared" si="1"/>
        <v>0.75731908984157936</v>
      </c>
      <c r="P14" s="25" t="s">
        <v>81</v>
      </c>
      <c r="Q14" s="25">
        <v>0</v>
      </c>
      <c r="R14" s="30">
        <f t="shared" si="2"/>
        <v>2.9074804886326522</v>
      </c>
      <c r="S14" s="30">
        <f t="shared" si="2"/>
        <v>3.4316200651320905</v>
      </c>
      <c r="T14" s="30">
        <f t="shared" si="2"/>
        <v>3.063862359290459</v>
      </c>
      <c r="U14" s="30">
        <f t="shared" si="2"/>
        <v>3.0690546807508934</v>
      </c>
      <c r="V14" s="30"/>
      <c r="W14" s="31"/>
    </row>
    <row r="15" spans="1:23">
      <c r="A15" s="17" t="s">
        <v>84</v>
      </c>
      <c r="B15" s="21">
        <v>90.244140738939336</v>
      </c>
      <c r="C15" s="21">
        <v>87.400351938516152</v>
      </c>
      <c r="D15" s="22">
        <v>89.365202032503063</v>
      </c>
      <c r="E15" s="21">
        <v>90.759444970261484</v>
      </c>
      <c r="F15" s="17" t="s">
        <v>71</v>
      </c>
      <c r="H15" s="25" t="s">
        <v>81</v>
      </c>
      <c r="I15" s="30">
        <f t="shared" si="0"/>
        <v>3.3523211269547604</v>
      </c>
      <c r="J15" s="30">
        <f t="shared" si="0"/>
        <v>5.4431254435395093</v>
      </c>
      <c r="K15" s="30">
        <f t="shared" si="0"/>
        <v>3.9740127505511369</v>
      </c>
      <c r="L15" s="25" t="s">
        <v>81</v>
      </c>
      <c r="M15" s="30">
        <f t="shared" si="1"/>
        <v>0.79900749818051509</v>
      </c>
      <c r="N15" s="30">
        <f t="shared" si="1"/>
        <v>1.5968512868523188</v>
      </c>
      <c r="O15" s="30">
        <f t="shared" si="1"/>
        <v>1.0373699313830587</v>
      </c>
      <c r="P15" s="25" t="s">
        <v>81</v>
      </c>
      <c r="Q15" s="25">
        <v>0</v>
      </c>
      <c r="R15" s="30">
        <f t="shared" si="2"/>
        <v>3.2345392179259802</v>
      </c>
      <c r="S15" s="30">
        <f t="shared" si="2"/>
        <v>6.5420364376884921</v>
      </c>
      <c r="T15" s="30">
        <f t="shared" si="2"/>
        <v>4.2144956066808126</v>
      </c>
      <c r="U15" s="30">
        <f t="shared" si="2"/>
        <v>3.0507132265513492</v>
      </c>
      <c r="V15" s="30"/>
      <c r="W15" s="31"/>
    </row>
    <row r="16" spans="1:23">
      <c r="A16" s="17" t="s">
        <v>85</v>
      </c>
      <c r="B16" s="21">
        <v>90.390554464294411</v>
      </c>
      <c r="C16" s="21">
        <v>87.192723302631606</v>
      </c>
      <c r="D16" s="22">
        <v>89.403931788134869</v>
      </c>
      <c r="E16" s="21">
        <v>91.13186795904609</v>
      </c>
      <c r="F16" s="17" t="s">
        <v>71</v>
      </c>
      <c r="H16" s="25" t="s">
        <v>86</v>
      </c>
      <c r="I16" s="30">
        <f t="shared" si="0"/>
        <v>2.85699707347431</v>
      </c>
      <c r="J16" s="30">
        <f t="shared" si="0"/>
        <v>3.7444365851308392</v>
      </c>
      <c r="K16" s="30">
        <f t="shared" si="0"/>
        <v>3.1228765227478084</v>
      </c>
      <c r="L16" s="25" t="s">
        <v>86</v>
      </c>
      <c r="M16" s="30">
        <f t="shared" si="1"/>
        <v>0.16224180778519059</v>
      </c>
      <c r="N16" s="30">
        <f t="shared" si="1"/>
        <v>-0.23756041169102904</v>
      </c>
      <c r="O16" s="30">
        <f t="shared" si="1"/>
        <v>4.3338743438092742E-2</v>
      </c>
      <c r="P16" s="25" t="s">
        <v>86</v>
      </c>
      <c r="Q16" s="25">
        <v>0</v>
      </c>
      <c r="R16" s="30">
        <f t="shared" si="2"/>
        <v>0.65054828432302703</v>
      </c>
      <c r="S16" s="30">
        <f t="shared" si="2"/>
        <v>-0.94686090931095368</v>
      </c>
      <c r="T16" s="30">
        <f t="shared" si="2"/>
        <v>0.17346770111721366</v>
      </c>
      <c r="U16" s="30">
        <f t="shared" si="2"/>
        <v>1.6514934445404528</v>
      </c>
      <c r="V16" s="30" t="e">
        <f t="shared" si="2"/>
        <v>#VALUE!</v>
      </c>
      <c r="W16" s="31"/>
    </row>
    <row r="17" spans="1:23">
      <c r="A17" s="17" t="s">
        <v>87</v>
      </c>
      <c r="B17" s="21">
        <v>90.834845226007715</v>
      </c>
      <c r="C17" s="21">
        <v>87.328485355429294</v>
      </c>
      <c r="D17" s="22">
        <v>89.754081377515234</v>
      </c>
      <c r="E17" s="21">
        <v>91.550216035490067</v>
      </c>
      <c r="F17" s="17" t="s">
        <v>71</v>
      </c>
      <c r="H17" s="25" t="s">
        <v>86</v>
      </c>
      <c r="I17" s="30">
        <f t="shared" si="0"/>
        <v>2.1883669024956642</v>
      </c>
      <c r="J17" s="30">
        <f t="shared" si="0"/>
        <v>2.3732112514105452</v>
      </c>
      <c r="K17" s="30">
        <f t="shared" si="0"/>
        <v>2.2455465937131436</v>
      </c>
      <c r="L17" s="25" t="s">
        <v>86</v>
      </c>
      <c r="M17" s="30">
        <f t="shared" si="1"/>
        <v>0.49152343886640359</v>
      </c>
      <c r="N17" s="30">
        <f t="shared" si="1"/>
        <v>0.15570342071606902</v>
      </c>
      <c r="O17" s="30">
        <f t="shared" si="1"/>
        <v>0.39164898274288706</v>
      </c>
      <c r="P17" s="25" t="s">
        <v>86</v>
      </c>
      <c r="Q17" s="25">
        <v>0</v>
      </c>
      <c r="R17" s="30">
        <f t="shared" si="2"/>
        <v>1.9806370311904908</v>
      </c>
      <c r="S17" s="30">
        <f t="shared" si="2"/>
        <v>0.62426980668719434</v>
      </c>
      <c r="T17" s="30">
        <f t="shared" si="2"/>
        <v>1.5758233198873928</v>
      </c>
      <c r="U17" s="30">
        <f t="shared" si="2"/>
        <v>1.8489145547762265</v>
      </c>
      <c r="V17" s="30" t="e">
        <f t="shared" si="2"/>
        <v>#VALUE!</v>
      </c>
      <c r="W17" s="31"/>
    </row>
    <row r="18" spans="1:23">
      <c r="A18" s="17" t="s">
        <v>88</v>
      </c>
      <c r="B18" s="21">
        <v>91.601599220313133</v>
      </c>
      <c r="C18" s="21">
        <v>87.166322884107799</v>
      </c>
      <c r="D18" s="22">
        <v>90.236821953231683</v>
      </c>
      <c r="E18" s="21">
        <v>92.360370616449345</v>
      </c>
      <c r="F18" s="17" t="s">
        <v>71</v>
      </c>
      <c r="H18" s="25" t="s">
        <v>86</v>
      </c>
      <c r="I18" s="30">
        <f t="shared" si="0"/>
        <v>2.3152330007125022</v>
      </c>
      <c r="J18" s="30">
        <f t="shared" si="0"/>
        <v>1.3248087319864599</v>
      </c>
      <c r="K18" s="30">
        <f t="shared" si="0"/>
        <v>2.0228338744757046</v>
      </c>
      <c r="L18" s="25" t="s">
        <v>86</v>
      </c>
      <c r="M18" s="30">
        <f t="shared" si="1"/>
        <v>0.84411878767189918</v>
      </c>
      <c r="N18" s="30">
        <f t="shared" si="1"/>
        <v>-0.18569252708493522</v>
      </c>
      <c r="O18" s="30">
        <f t="shared" si="1"/>
        <v>0.53784804914440709</v>
      </c>
      <c r="P18" s="25" t="s">
        <v>86</v>
      </c>
      <c r="Q18" s="25">
        <v>0</v>
      </c>
      <c r="R18" s="30">
        <f t="shared" si="2"/>
        <v>3.4194684362459205</v>
      </c>
      <c r="S18" s="30">
        <f t="shared" si="2"/>
        <v>-0.74070376547253902</v>
      </c>
      <c r="T18" s="30">
        <f t="shared" si="2"/>
        <v>2.1688113472851489</v>
      </c>
      <c r="U18" s="30">
        <f t="shared" si="2"/>
        <v>3.5869805295749124</v>
      </c>
      <c r="V18" s="30" t="e">
        <f t="shared" si="2"/>
        <v>#VALUE!</v>
      </c>
      <c r="W18" s="31"/>
    </row>
    <row r="19" spans="1:23" hidden="1">
      <c r="A19" s="17" t="s">
        <v>89</v>
      </c>
      <c r="B19" s="21">
        <v>92.527735075286856</v>
      </c>
      <c r="C19" s="21">
        <v>88.082482574368697</v>
      </c>
      <c r="D19" s="22">
        <v>91.159894021663206</v>
      </c>
      <c r="E19" s="21">
        <v>93.277465406094322</v>
      </c>
      <c r="F19" s="17" t="s">
        <v>71</v>
      </c>
      <c r="H19" s="25" t="s">
        <v>86</v>
      </c>
      <c r="I19" s="30">
        <f t="shared" si="0"/>
        <v>2.530462717744264</v>
      </c>
      <c r="J19" s="30">
        <f t="shared" si="0"/>
        <v>0.78046669232225696</v>
      </c>
      <c r="K19" s="30">
        <f t="shared" si="0"/>
        <v>2.0082671424022536</v>
      </c>
      <c r="L19" s="25" t="s">
        <v>86</v>
      </c>
      <c r="M19" s="30">
        <f t="shared" si="1"/>
        <v>1.0110476922419842</v>
      </c>
      <c r="N19" s="30">
        <f t="shared" si="1"/>
        <v>1.051047767013169</v>
      </c>
      <c r="O19" s="30">
        <f t="shared" si="1"/>
        <v>1.0229439029999732</v>
      </c>
      <c r="P19" s="25" t="s">
        <v>86</v>
      </c>
      <c r="Q19" s="25">
        <v>0</v>
      </c>
      <c r="R19" s="30">
        <f t="shared" si="2"/>
        <v>4.1059382642875564</v>
      </c>
      <c r="S19" s="30">
        <f t="shared" si="2"/>
        <v>4.2709388105099499</v>
      </c>
      <c r="T19" s="30">
        <f t="shared" si="2"/>
        <v>4.1549897299258065</v>
      </c>
      <c r="U19" s="30">
        <f t="shared" si="2"/>
        <v>4.0313606602862206</v>
      </c>
      <c r="V19" s="30" t="e">
        <f t="shared" si="2"/>
        <v>#VALUE!</v>
      </c>
      <c r="W19" s="31"/>
    </row>
    <row r="20" spans="1:23" hidden="1">
      <c r="A20" s="17" t="s">
        <v>90</v>
      </c>
      <c r="B20" s="21">
        <v>93.19875281227074</v>
      </c>
      <c r="C20" s="21">
        <v>89.079600178975852</v>
      </c>
      <c r="D20" s="22">
        <v>91.931351499859687</v>
      </c>
      <c r="E20" s="21">
        <v>93.843746155663695</v>
      </c>
      <c r="F20" s="17" t="s">
        <v>71</v>
      </c>
      <c r="H20" s="25" t="s">
        <v>91</v>
      </c>
      <c r="I20" s="30">
        <f t="shared" si="0"/>
        <v>3.1067387124896984</v>
      </c>
      <c r="J20" s="30">
        <f t="shared" si="0"/>
        <v>2.1640302136167966</v>
      </c>
      <c r="K20" s="30">
        <f t="shared" si="0"/>
        <v>2.8269670708825023</v>
      </c>
      <c r="L20" s="25" t="s">
        <v>91</v>
      </c>
      <c r="M20" s="30">
        <f t="shared" si="1"/>
        <v>0.72520713539341308</v>
      </c>
      <c r="N20" s="30">
        <f t="shared" si="1"/>
        <v>1.1320271357761591</v>
      </c>
      <c r="O20" s="30">
        <f t="shared" si="1"/>
        <v>0.84626851147189264</v>
      </c>
      <c r="P20" s="25" t="s">
        <v>91</v>
      </c>
      <c r="Q20" s="25">
        <v>0</v>
      </c>
      <c r="R20" s="30">
        <f t="shared" si="2"/>
        <v>2.932536903462668</v>
      </c>
      <c r="S20" s="30">
        <f t="shared" si="2"/>
        <v>4.6055795819926804</v>
      </c>
      <c r="T20" s="30">
        <f t="shared" si="2"/>
        <v>3.4282872113792884</v>
      </c>
      <c r="U20" s="30">
        <f t="shared" si="2"/>
        <v>2.4505744187455658</v>
      </c>
      <c r="V20" s="30" t="e">
        <f t="shared" si="2"/>
        <v>#VALUE!</v>
      </c>
      <c r="W20" s="31"/>
    </row>
    <row r="21" spans="1:23" hidden="1">
      <c r="A21" s="17" t="s">
        <v>92</v>
      </c>
      <c r="B21" s="21">
        <v>94.007483701703933</v>
      </c>
      <c r="C21" s="21">
        <v>90.160564266096557</v>
      </c>
      <c r="D21" s="22">
        <v>92.823666229347992</v>
      </c>
      <c r="E21" s="21">
        <v>94.482257569127242</v>
      </c>
      <c r="F21" s="17" t="s">
        <v>71</v>
      </c>
      <c r="H21" s="25" t="s">
        <v>91</v>
      </c>
      <c r="I21" s="30">
        <f t="shared" si="0"/>
        <v>3.4927548649445361</v>
      </c>
      <c r="J21" s="30">
        <f t="shared" si="0"/>
        <v>3.2430184711673693</v>
      </c>
      <c r="K21" s="30">
        <f t="shared" si="0"/>
        <v>3.4199947286204901</v>
      </c>
      <c r="L21" s="25" t="s">
        <v>91</v>
      </c>
      <c r="M21" s="30">
        <f t="shared" si="1"/>
        <v>0.86774861790501756</v>
      </c>
      <c r="N21" s="30">
        <f t="shared" si="1"/>
        <v>1.2134810719276468</v>
      </c>
      <c r="O21" s="30">
        <f t="shared" si="1"/>
        <v>0.97063157990195936</v>
      </c>
      <c r="P21" s="25" t="s">
        <v>91</v>
      </c>
      <c r="Q21" s="25">
        <v>0</v>
      </c>
      <c r="R21" s="30">
        <f t="shared" si="2"/>
        <v>3.5164356600449143</v>
      </c>
      <c r="S21" s="30">
        <f t="shared" si="2"/>
        <v>4.9429933927662706</v>
      </c>
      <c r="T21" s="30">
        <f t="shared" si="2"/>
        <v>3.9394205298114215</v>
      </c>
      <c r="U21" s="30">
        <f t="shared" si="2"/>
        <v>2.7494966148959632</v>
      </c>
      <c r="V21" s="30" t="e">
        <f t="shared" si="2"/>
        <v>#VALUE!</v>
      </c>
      <c r="W21" s="31"/>
    </row>
    <row r="22" spans="1:23" hidden="1">
      <c r="A22" s="17" t="s">
        <v>93</v>
      </c>
      <c r="B22" s="21">
        <v>94.991880595426665</v>
      </c>
      <c r="C22" s="21">
        <v>91.307228975132873</v>
      </c>
      <c r="D22" s="22">
        <v>93.857722158441277</v>
      </c>
      <c r="E22" s="21">
        <v>95.417298038796361</v>
      </c>
      <c r="F22" s="17" t="s">
        <v>71</v>
      </c>
      <c r="H22" s="25" t="s">
        <v>91</v>
      </c>
      <c r="I22" s="30">
        <f t="shared" si="0"/>
        <v>3.7011159237072766</v>
      </c>
      <c r="J22" s="30">
        <f t="shared" si="0"/>
        <v>4.7505802172366884</v>
      </c>
      <c r="K22" s="30">
        <f t="shared" si="0"/>
        <v>4.0126637073790716</v>
      </c>
      <c r="L22" s="25" t="s">
        <v>91</v>
      </c>
      <c r="M22" s="30">
        <f t="shared" si="1"/>
        <v>1.0471473705714107</v>
      </c>
      <c r="N22" s="30">
        <f t="shared" si="1"/>
        <v>1.2718029421955324</v>
      </c>
      <c r="O22" s="30">
        <f t="shared" si="1"/>
        <v>1.1140003095098105</v>
      </c>
      <c r="P22" s="25" t="s">
        <v>91</v>
      </c>
      <c r="Q22" s="25">
        <v>0</v>
      </c>
      <c r="R22" s="30">
        <f t="shared" si="2"/>
        <v>4.2548410277934323</v>
      </c>
      <c r="S22" s="30">
        <f t="shared" si="2"/>
        <v>5.1850861961739492</v>
      </c>
      <c r="T22" s="30">
        <f t="shared" si="2"/>
        <v>4.5310155677658503</v>
      </c>
      <c r="U22" s="30">
        <f t="shared" si="2"/>
        <v>4.0177391742608926</v>
      </c>
      <c r="V22" s="30" t="e">
        <f t="shared" si="2"/>
        <v>#VALUE!</v>
      </c>
      <c r="W22" s="31"/>
    </row>
    <row r="23" spans="1:23" hidden="1">
      <c r="A23" s="17" t="s">
        <v>94</v>
      </c>
      <c r="B23" s="21">
        <v>96.403314991959164</v>
      </c>
      <c r="C23" s="21">
        <v>93.083483229709572</v>
      </c>
      <c r="D23" s="22">
        <v>95.380647245781375</v>
      </c>
      <c r="E23" s="32">
        <v>96.771785111116586</v>
      </c>
      <c r="F23" s="17" t="s">
        <v>71</v>
      </c>
      <c r="H23" s="25" t="s">
        <v>91</v>
      </c>
      <c r="I23" s="30">
        <f t="shared" si="0"/>
        <v>4.1885602338789241</v>
      </c>
      <c r="J23" s="30">
        <f t="shared" si="0"/>
        <v>5.6776336329059429</v>
      </c>
      <c r="K23" s="30">
        <f t="shared" si="0"/>
        <v>4.6300549922920542</v>
      </c>
      <c r="L23" s="25" t="s">
        <v>91</v>
      </c>
      <c r="M23" s="30">
        <f t="shared" si="1"/>
        <v>1.485847408942087</v>
      </c>
      <c r="N23" s="30">
        <f t="shared" si="1"/>
        <v>1.9453599397485366</v>
      </c>
      <c r="O23" s="30">
        <f t="shared" si="1"/>
        <v>1.6225890127284925</v>
      </c>
      <c r="P23" s="25" t="s">
        <v>91</v>
      </c>
      <c r="Q23" s="25">
        <v>0</v>
      </c>
      <c r="R23" s="30">
        <f t="shared" si="2"/>
        <v>6.077171208657739</v>
      </c>
      <c r="S23" s="30">
        <f t="shared" si="2"/>
        <v>8.0114644263253645</v>
      </c>
      <c r="T23" s="30">
        <f t="shared" si="2"/>
        <v>6.6500394665412133</v>
      </c>
      <c r="U23" s="30">
        <f t="shared" si="2"/>
        <v>5.8002154650174331</v>
      </c>
      <c r="V23" s="30" t="e">
        <f t="shared" si="2"/>
        <v>#VALUE!</v>
      </c>
      <c r="W23" s="31"/>
    </row>
    <row r="24" spans="1:23" hidden="1">
      <c r="A24" s="17" t="s">
        <v>95</v>
      </c>
      <c r="B24" s="21">
        <v>97.350278101254631</v>
      </c>
      <c r="C24" s="21">
        <v>95.143334263596799</v>
      </c>
      <c r="D24" s="22">
        <v>96.672060662574793</v>
      </c>
      <c r="E24" s="32">
        <v>97.585393043462503</v>
      </c>
      <c r="F24" s="17" t="s">
        <v>71</v>
      </c>
      <c r="H24" s="25" t="s">
        <v>96</v>
      </c>
      <c r="I24" s="30">
        <f t="shared" si="0"/>
        <v>4.4544858849627111</v>
      </c>
      <c r="J24" s="30">
        <f t="shared" si="0"/>
        <v>6.8070962065813978</v>
      </c>
      <c r="K24" s="30">
        <f t="shared" si="0"/>
        <v>5.1567926342542147</v>
      </c>
      <c r="L24" s="25" t="s">
        <v>96</v>
      </c>
      <c r="M24" s="30">
        <f t="shared" si="1"/>
        <v>0.98229309788200325</v>
      </c>
      <c r="N24" s="30">
        <f t="shared" si="1"/>
        <v>2.2129071263953026</v>
      </c>
      <c r="O24" s="30">
        <f t="shared" si="1"/>
        <v>1.3539574893695505</v>
      </c>
      <c r="P24" s="25" t="s">
        <v>96</v>
      </c>
      <c r="Q24" s="25">
        <v>0</v>
      </c>
      <c r="R24" s="30">
        <f t="shared" si="2"/>
        <v>3.9874464321063341</v>
      </c>
      <c r="S24" s="30">
        <f t="shared" si="2"/>
        <v>9.1498045680395776</v>
      </c>
      <c r="T24" s="30">
        <f t="shared" si="2"/>
        <v>5.5268182015108858</v>
      </c>
      <c r="U24" s="30">
        <f t="shared" si="2"/>
        <v>3.4056462436878654</v>
      </c>
      <c r="V24" s="30" t="e">
        <f t="shared" si="2"/>
        <v>#VALUE!</v>
      </c>
      <c r="W24" s="31"/>
    </row>
    <row r="25" spans="1:23" hidden="1">
      <c r="A25" s="17" t="s">
        <v>97</v>
      </c>
      <c r="B25" s="21">
        <v>98.616220014846192</v>
      </c>
      <c r="C25" s="21">
        <v>96.212125653422078</v>
      </c>
      <c r="D25" s="22">
        <v>97.877490672624276</v>
      </c>
      <c r="E25" s="32">
        <v>98.858893300150712</v>
      </c>
      <c r="F25" s="17" t="s">
        <v>71</v>
      </c>
      <c r="H25" s="25" t="s">
        <v>96</v>
      </c>
      <c r="I25" s="30">
        <f t="shared" si="0"/>
        <v>4.9025206628934725</v>
      </c>
      <c r="J25" s="30">
        <f t="shared" si="0"/>
        <v>6.7119826019113704</v>
      </c>
      <c r="K25" s="30">
        <f t="shared" si="0"/>
        <v>5.4445430228852842</v>
      </c>
      <c r="L25" s="25" t="s">
        <v>96</v>
      </c>
      <c r="M25" s="30">
        <f t="shared" si="1"/>
        <v>1.300398867145347</v>
      </c>
      <c r="N25" s="30">
        <f t="shared" si="1"/>
        <v>1.1233486802808113</v>
      </c>
      <c r="O25" s="30">
        <f t="shared" si="1"/>
        <v>1.2469269836472563</v>
      </c>
      <c r="P25" s="25" t="s">
        <v>96</v>
      </c>
      <c r="Q25" s="25">
        <v>0</v>
      </c>
      <c r="R25" s="30">
        <f t="shared" si="2"/>
        <v>5.3039401701594269</v>
      </c>
      <c r="S25" s="30">
        <f t="shared" si="2"/>
        <v>4.5696780759827416</v>
      </c>
      <c r="T25" s="30">
        <f t="shared" si="2"/>
        <v>5.0817754684764571</v>
      </c>
      <c r="U25" s="30">
        <f t="shared" si="2"/>
        <v>5.3231197342629377</v>
      </c>
      <c r="V25" s="30" t="e">
        <f t="shared" si="2"/>
        <v>#VALUE!</v>
      </c>
      <c r="W25" s="31"/>
    </row>
    <row r="26" spans="1:23" hidden="1">
      <c r="A26" s="17" t="s">
        <v>98</v>
      </c>
      <c r="B26" s="21">
        <v>98.986640612643995</v>
      </c>
      <c r="C26" s="21">
        <v>97.419254219196048</v>
      </c>
      <c r="D26" s="22">
        <v>98.504983672627588</v>
      </c>
      <c r="E26" s="32">
        <v>99.092415284689068</v>
      </c>
      <c r="F26" s="17" t="s">
        <v>71</v>
      </c>
      <c r="H26" s="25" t="s">
        <v>96</v>
      </c>
      <c r="I26" s="30">
        <f t="shared" si="0"/>
        <v>4.2053699665460131</v>
      </c>
      <c r="J26" s="30">
        <f t="shared" si="0"/>
        <v>6.6939116570143176</v>
      </c>
      <c r="K26" s="30">
        <f t="shared" si="0"/>
        <v>4.9513896217737496</v>
      </c>
      <c r="L26" s="25" t="s">
        <v>96</v>
      </c>
      <c r="M26" s="30">
        <f t="shared" si="1"/>
        <v>0.37561832905583792</v>
      </c>
      <c r="N26" s="30">
        <f t="shared" si="1"/>
        <v>1.2546532545412381</v>
      </c>
      <c r="O26" s="30">
        <f t="shared" si="1"/>
        <v>0.6411004161335887</v>
      </c>
      <c r="P26" s="25" t="s">
        <v>96</v>
      </c>
      <c r="Q26" s="25">
        <v>0</v>
      </c>
      <c r="R26" s="30">
        <f t="shared" si="2"/>
        <v>1.5109598821420045</v>
      </c>
      <c r="S26" s="30">
        <f t="shared" si="2"/>
        <v>5.1138547908478271</v>
      </c>
      <c r="T26" s="30">
        <f t="shared" si="2"/>
        <v>2.5891678174844168</v>
      </c>
      <c r="U26" s="30">
        <f t="shared" si="2"/>
        <v>0.94822310920386066</v>
      </c>
      <c r="V26" s="30" t="e">
        <f t="shared" si="2"/>
        <v>#VALUE!</v>
      </c>
      <c r="W26" s="31"/>
    </row>
    <row r="27" spans="1:23" hidden="1">
      <c r="A27" s="17" t="s">
        <v>99</v>
      </c>
      <c r="B27" s="21">
        <v>99.59328952640621</v>
      </c>
      <c r="C27" s="21">
        <v>98.399046303765004</v>
      </c>
      <c r="D27" s="22">
        <v>99.225565122706101</v>
      </c>
      <c r="E27" s="32">
        <v>99.725708232015748</v>
      </c>
      <c r="F27" s="17" t="s">
        <v>71</v>
      </c>
      <c r="H27" s="25" t="s">
        <v>96</v>
      </c>
      <c r="I27" s="30">
        <f t="shared" si="0"/>
        <v>3.3089884250485646</v>
      </c>
      <c r="J27" s="30">
        <f t="shared" si="0"/>
        <v>5.710533050141442</v>
      </c>
      <c r="K27" s="30">
        <f t="shared" si="0"/>
        <v>4.0311299911993226</v>
      </c>
      <c r="L27" s="25" t="s">
        <v>96</v>
      </c>
      <c r="M27" s="30">
        <f t="shared" si="1"/>
        <v>0.61285938183937017</v>
      </c>
      <c r="N27" s="30">
        <f t="shared" si="1"/>
        <v>1.0057478805620912</v>
      </c>
      <c r="O27" s="30">
        <f t="shared" si="1"/>
        <v>0.73151776002857716</v>
      </c>
      <c r="P27" s="25" t="s">
        <v>96</v>
      </c>
      <c r="Q27" s="25">
        <v>0</v>
      </c>
      <c r="R27" s="30">
        <f t="shared" si="2"/>
        <v>2.4740655409102308</v>
      </c>
      <c r="S27" s="30">
        <f t="shared" si="2"/>
        <v>4.0840912105725824</v>
      </c>
      <c r="T27" s="30">
        <f t="shared" si="2"/>
        <v>2.9583349998566044</v>
      </c>
      <c r="U27" s="30">
        <f t="shared" si="2"/>
        <v>2.5809840313645749</v>
      </c>
      <c r="V27" s="30" t="e">
        <f t="shared" si="2"/>
        <v>#VALUE!</v>
      </c>
      <c r="W27" s="31"/>
    </row>
    <row r="28" spans="1:23" hidden="1">
      <c r="A28" s="17" t="s">
        <v>100</v>
      </c>
      <c r="B28" s="21">
        <v>99.790195287836013</v>
      </c>
      <c r="C28" s="21">
        <v>98.80394750179903</v>
      </c>
      <c r="D28" s="22">
        <v>99.486745777205059</v>
      </c>
      <c r="E28" s="32">
        <v>99.937959022657779</v>
      </c>
      <c r="F28" s="17" t="s">
        <v>71</v>
      </c>
      <c r="H28" s="25" t="s">
        <v>101</v>
      </c>
      <c r="I28" s="30">
        <f t="shared" si="0"/>
        <v>2.5063279059599708</v>
      </c>
      <c r="J28" s="30">
        <f t="shared" si="0"/>
        <v>3.8474720972679233</v>
      </c>
      <c r="K28" s="30">
        <f t="shared" si="0"/>
        <v>2.9115807559483731</v>
      </c>
      <c r="L28" s="25" t="s">
        <v>101</v>
      </c>
      <c r="M28" s="30">
        <f t="shared" si="1"/>
        <v>0.19770986817098102</v>
      </c>
      <c r="N28" s="30">
        <f t="shared" si="1"/>
        <v>0.4114889455168802</v>
      </c>
      <c r="O28" s="30">
        <f t="shared" si="1"/>
        <v>0.263219115130231</v>
      </c>
      <c r="P28" s="25" t="s">
        <v>101</v>
      </c>
      <c r="Q28" s="25">
        <v>0</v>
      </c>
      <c r="R28" s="30">
        <f t="shared" si="2"/>
        <v>0.79318791705782488</v>
      </c>
      <c r="S28" s="30">
        <f t="shared" si="2"/>
        <v>1.6561430697169754</v>
      </c>
      <c r="T28" s="30">
        <f t="shared" si="2"/>
        <v>1.0570408182565716</v>
      </c>
      <c r="U28" s="30">
        <f t="shared" si="2"/>
        <v>0.85406008543638112</v>
      </c>
      <c r="V28" s="30" t="e">
        <f t="shared" si="2"/>
        <v>#VALUE!</v>
      </c>
      <c r="W28" s="31"/>
    </row>
    <row r="29" spans="1:23" hidden="1">
      <c r="A29" s="17" t="s">
        <v>102</v>
      </c>
      <c r="B29" s="21">
        <v>100.0825310459873</v>
      </c>
      <c r="C29" s="21">
        <v>99.663257196997705</v>
      </c>
      <c r="D29" s="22">
        <v>99.954024983332928</v>
      </c>
      <c r="E29" s="32">
        <v>100.16779734404224</v>
      </c>
      <c r="F29" s="17" t="s">
        <v>71</v>
      </c>
      <c r="H29" s="25" t="s">
        <v>101</v>
      </c>
      <c r="I29" s="30">
        <f t="shared" si="0"/>
        <v>1.4868862656876924</v>
      </c>
      <c r="J29" s="30">
        <f t="shared" si="0"/>
        <v>3.5870026986072334</v>
      </c>
      <c r="K29" s="30">
        <f t="shared" si="0"/>
        <v>2.1215647197721177</v>
      </c>
      <c r="L29" s="25" t="s">
        <v>101</v>
      </c>
      <c r="M29" s="30">
        <f t="shared" si="1"/>
        <v>0.29295038185672695</v>
      </c>
      <c r="N29" s="30">
        <f t="shared" si="1"/>
        <v>0.86971190617968208</v>
      </c>
      <c r="O29" s="30">
        <f t="shared" si="1"/>
        <v>0.46968990942202193</v>
      </c>
      <c r="P29" s="25" t="s">
        <v>101</v>
      </c>
      <c r="Q29" s="25">
        <v>0</v>
      </c>
      <c r="R29" s="30">
        <f t="shared" si="2"/>
        <v>1.1769607867578191</v>
      </c>
      <c r="S29" s="30">
        <f t="shared" si="2"/>
        <v>3.5244952644597038</v>
      </c>
      <c r="T29" s="30">
        <f t="shared" si="2"/>
        <v>1.8920376500724201</v>
      </c>
      <c r="U29" s="30">
        <f t="shared" si="2"/>
        <v>0.92310235950732178</v>
      </c>
      <c r="V29" s="30" t="e">
        <f t="shared" si="2"/>
        <v>#VALUE!</v>
      </c>
      <c r="W29" s="31"/>
    </row>
    <row r="30" spans="1:23" hidden="1">
      <c r="A30" s="17" t="s">
        <v>103</v>
      </c>
      <c r="B30" s="21">
        <v>99.905775716863999</v>
      </c>
      <c r="C30" s="21">
        <v>100.43426812440673</v>
      </c>
      <c r="D30" s="22">
        <v>100.06854447483057</v>
      </c>
      <c r="E30" s="32">
        <v>99.871109684308607</v>
      </c>
      <c r="F30" s="17" t="s">
        <v>71</v>
      </c>
      <c r="H30" s="25" t="s">
        <v>101</v>
      </c>
      <c r="I30" s="30">
        <f t="shared" si="0"/>
        <v>0.92854459807034662</v>
      </c>
      <c r="J30" s="30">
        <f t="shared" si="0"/>
        <v>3.0948850197793698</v>
      </c>
      <c r="K30" s="30">
        <f t="shared" si="0"/>
        <v>1.5872910627540815</v>
      </c>
      <c r="L30" s="25" t="s">
        <v>101</v>
      </c>
      <c r="M30" s="30">
        <f t="shared" si="1"/>
        <v>-0.17660957139671307</v>
      </c>
      <c r="N30" s="30">
        <f t="shared" si="1"/>
        <v>0.77361602369168114</v>
      </c>
      <c r="O30" s="30">
        <f t="shared" si="1"/>
        <v>0.11457216607009268</v>
      </c>
      <c r="P30" s="25" t="s">
        <v>101</v>
      </c>
      <c r="Q30" s="25">
        <v>0</v>
      </c>
      <c r="R30" s="30">
        <f t="shared" si="2"/>
        <v>-0.70456903161890683</v>
      </c>
      <c r="S30" s="30">
        <f t="shared" si="2"/>
        <v>3.1305585561032023</v>
      </c>
      <c r="T30" s="30">
        <f t="shared" si="2"/>
        <v>0.45907687291246724</v>
      </c>
      <c r="U30" s="30">
        <f t="shared" si="2"/>
        <v>-1.1795092903776894</v>
      </c>
      <c r="V30" s="30" t="e">
        <f t="shared" si="2"/>
        <v>#VALUE!</v>
      </c>
      <c r="W30" s="31"/>
    </row>
    <row r="31" spans="1:23" hidden="1">
      <c r="A31" s="17" t="s">
        <v>104</v>
      </c>
      <c r="B31" s="21">
        <v>100.22149849578277</v>
      </c>
      <c r="C31" s="21">
        <v>101.0985275796848</v>
      </c>
      <c r="D31" s="22">
        <v>100.49068639405635</v>
      </c>
      <c r="E31" s="32">
        <v>100.02313458579577</v>
      </c>
      <c r="F31" s="17" t="s">
        <v>71</v>
      </c>
      <c r="H31" s="25" t="s">
        <v>101</v>
      </c>
      <c r="I31" s="30">
        <f t="shared" si="0"/>
        <v>0.63077439490537568</v>
      </c>
      <c r="J31" s="30">
        <f t="shared" si="0"/>
        <v>2.7434018695529749</v>
      </c>
      <c r="K31" s="30">
        <f t="shared" si="0"/>
        <v>1.2749952794783859</v>
      </c>
      <c r="L31" s="25" t="s">
        <v>101</v>
      </c>
      <c r="M31" s="30">
        <f t="shared" si="1"/>
        <v>0.31602054701376225</v>
      </c>
      <c r="N31" s="30">
        <f t="shared" si="1"/>
        <v>0.66138726122368929</v>
      </c>
      <c r="O31" s="30">
        <f t="shared" si="1"/>
        <v>0.42185276246518022</v>
      </c>
      <c r="P31" s="25" t="s">
        <v>101</v>
      </c>
      <c r="Q31" s="25">
        <v>0</v>
      </c>
      <c r="R31" s="30">
        <f t="shared" si="2"/>
        <v>1.2700869614575838</v>
      </c>
      <c r="S31" s="30">
        <f t="shared" si="2"/>
        <v>2.6719109478754666</v>
      </c>
      <c r="T31" s="30">
        <f t="shared" si="2"/>
        <v>1.6981186958477723</v>
      </c>
      <c r="U31" s="30">
        <f t="shared" si="2"/>
        <v>0.61027608616408546</v>
      </c>
      <c r="V31" s="30" t="e">
        <f t="shared" si="2"/>
        <v>#VALUE!</v>
      </c>
      <c r="W31" s="31"/>
    </row>
    <row r="32" spans="1:23" hidden="1">
      <c r="A32" s="17" t="s">
        <v>105</v>
      </c>
      <c r="B32" s="21">
        <v>100.80740296439225</v>
      </c>
      <c r="C32" s="21">
        <v>102.28338621516203</v>
      </c>
      <c r="D32" s="22">
        <v>101.26251720993716</v>
      </c>
      <c r="E32" s="32">
        <v>100.62904574987724</v>
      </c>
      <c r="F32" s="17" t="s">
        <v>71</v>
      </c>
      <c r="H32" s="25" t="s">
        <v>106</v>
      </c>
      <c r="I32" s="30">
        <f t="shared" si="0"/>
        <v>1.0193463131545011</v>
      </c>
      <c r="J32" s="30">
        <f t="shared" si="0"/>
        <v>3.5215584005888534</v>
      </c>
      <c r="K32" s="30">
        <f t="shared" si="0"/>
        <v>1.7849326750609018</v>
      </c>
      <c r="L32" s="25" t="s">
        <v>106</v>
      </c>
      <c r="M32" s="30">
        <f t="shared" si="1"/>
        <v>0.58460956721191337</v>
      </c>
      <c r="N32" s="30">
        <f t="shared" si="1"/>
        <v>1.171984067268772</v>
      </c>
      <c r="O32" s="30">
        <f t="shared" si="1"/>
        <v>0.76806203995285482</v>
      </c>
      <c r="P32" s="25" t="s">
        <v>106</v>
      </c>
      <c r="Q32" s="25">
        <v>0</v>
      </c>
      <c r="R32" s="30">
        <f t="shared" si="2"/>
        <v>2.3590244068357302</v>
      </c>
      <c r="S32" s="30">
        <f t="shared" si="2"/>
        <v>4.7709948648590128</v>
      </c>
      <c r="T32" s="30">
        <f t="shared" si="2"/>
        <v>3.1078249034967032</v>
      </c>
      <c r="U32" s="30">
        <f t="shared" si="2"/>
        <v>2.4451906494819875</v>
      </c>
      <c r="V32" s="30" t="e">
        <f t="shared" si="2"/>
        <v>#VALUE!</v>
      </c>
      <c r="W32" s="31"/>
    </row>
    <row r="33" spans="1:33" hidden="1">
      <c r="A33" s="17" t="s">
        <v>107</v>
      </c>
      <c r="B33" s="21">
        <v>101.5749908389592</v>
      </c>
      <c r="C33" s="21">
        <v>104.12196223255144</v>
      </c>
      <c r="D33" s="22">
        <v>102.36125454613681</v>
      </c>
      <c r="E33" s="32">
        <v>101.15519205962843</v>
      </c>
      <c r="F33" s="17" t="s">
        <v>71</v>
      </c>
      <c r="H33" s="25" t="s">
        <v>106</v>
      </c>
      <c r="I33" s="30">
        <f t="shared" si="0"/>
        <v>1.4912290660256344</v>
      </c>
      <c r="J33" s="30">
        <f t="shared" si="0"/>
        <v>4.47377013450454</v>
      </c>
      <c r="K33" s="30">
        <f t="shared" si="0"/>
        <v>2.4083367960472613</v>
      </c>
      <c r="L33" s="25" t="s">
        <v>106</v>
      </c>
      <c r="M33" s="30">
        <f t="shared" si="1"/>
        <v>0.76143998555153747</v>
      </c>
      <c r="N33" s="30">
        <f t="shared" si="1"/>
        <v>1.7975314324476965</v>
      </c>
      <c r="O33" s="30">
        <f t="shared" si="1"/>
        <v>1.0850385379238991</v>
      </c>
      <c r="P33" s="25" t="s">
        <v>106</v>
      </c>
      <c r="Q33" s="25">
        <v>0</v>
      </c>
      <c r="R33" s="30">
        <f t="shared" si="2"/>
        <v>3.0807243198344381</v>
      </c>
      <c r="S33" s="30">
        <f t="shared" si="2"/>
        <v>7.3863265403266487</v>
      </c>
      <c r="T33" s="30">
        <f t="shared" si="2"/>
        <v>4.4113050255712993</v>
      </c>
      <c r="U33" s="30">
        <f t="shared" si="2"/>
        <v>2.1078892279866812</v>
      </c>
      <c r="V33" s="30" t="e">
        <f t="shared" si="2"/>
        <v>#VALUE!</v>
      </c>
      <c r="W33" s="31"/>
    </row>
    <row r="34" spans="1:33" hidden="1">
      <c r="A34" s="17" t="s">
        <v>108</v>
      </c>
      <c r="B34" s="21">
        <v>102.05146285963581</v>
      </c>
      <c r="C34" s="21">
        <v>105.76002662776101</v>
      </c>
      <c r="D34" s="22">
        <v>103.19440729703419</v>
      </c>
      <c r="E34" s="32">
        <v>101.67705830723025</v>
      </c>
      <c r="F34" s="17" t="s">
        <v>71</v>
      </c>
      <c r="H34" s="25" t="s">
        <v>106</v>
      </c>
      <c r="I34" s="30">
        <f t="shared" si="0"/>
        <v>2.1477108078843621</v>
      </c>
      <c r="J34" s="30">
        <f t="shared" si="0"/>
        <v>5.3027304353503446</v>
      </c>
      <c r="K34" s="30">
        <f t="shared" si="0"/>
        <v>3.1237216835804382</v>
      </c>
      <c r="L34" s="25" t="s">
        <v>106</v>
      </c>
      <c r="M34" s="30">
        <f t="shared" si="1"/>
        <v>0.46908399079457208</v>
      </c>
      <c r="N34" s="30">
        <f t="shared" si="1"/>
        <v>1.573216985241821</v>
      </c>
      <c r="O34" s="30">
        <f t="shared" si="1"/>
        <v>0.81393370430200562</v>
      </c>
      <c r="P34" s="25" t="s">
        <v>106</v>
      </c>
      <c r="Q34" s="25">
        <v>0</v>
      </c>
      <c r="R34" s="30">
        <f t="shared" si="2"/>
        <v>1.8895796858781955</v>
      </c>
      <c r="S34" s="30">
        <f t="shared" si="2"/>
        <v>6.4429322597764571</v>
      </c>
      <c r="T34" s="30">
        <f t="shared" si="2"/>
        <v>3.2957002291475579</v>
      </c>
      <c r="U34" s="30">
        <f t="shared" si="2"/>
        <v>2.0796507145110832</v>
      </c>
      <c r="V34" s="30" t="e">
        <f t="shared" si="2"/>
        <v>#VALUE!</v>
      </c>
      <c r="W34" s="31"/>
    </row>
    <row r="35" spans="1:33" hidden="1">
      <c r="A35" s="17" t="s">
        <v>109</v>
      </c>
      <c r="B35" s="21">
        <v>102.32801660566039</v>
      </c>
      <c r="C35" s="21">
        <v>106.55803093376906</v>
      </c>
      <c r="D35" s="22">
        <v>103.62990745544978</v>
      </c>
      <c r="E35" s="32">
        <v>101.77774188102258</v>
      </c>
      <c r="F35" s="17" t="s">
        <v>71</v>
      </c>
      <c r="H35" s="25" t="s">
        <v>106</v>
      </c>
      <c r="I35" s="30">
        <f t="shared" si="0"/>
        <v>2.1018625160212245</v>
      </c>
      <c r="J35" s="30">
        <f t="shared" si="0"/>
        <v>5.4001808777888849</v>
      </c>
      <c r="K35" s="30">
        <f t="shared" si="0"/>
        <v>3.1238925457067079</v>
      </c>
      <c r="L35" s="25" t="s">
        <v>106</v>
      </c>
      <c r="M35" s="30">
        <f t="shared" si="1"/>
        <v>0.27099439662610081</v>
      </c>
      <c r="N35" s="30">
        <f t="shared" si="1"/>
        <v>0.75454245942727649</v>
      </c>
      <c r="O35" s="30">
        <f t="shared" si="1"/>
        <v>0.42201914795834128</v>
      </c>
      <c r="P35" s="25" t="s">
        <v>106</v>
      </c>
      <c r="Q35" s="25">
        <v>0</v>
      </c>
      <c r="R35" s="30">
        <f t="shared" si="2"/>
        <v>1.0883918301882733</v>
      </c>
      <c r="S35" s="30">
        <f t="shared" si="2"/>
        <v>3.0525020560035587</v>
      </c>
      <c r="T35" s="30">
        <f t="shared" si="2"/>
        <v>1.6987926978989654</v>
      </c>
      <c r="U35" s="30">
        <f t="shared" si="2"/>
        <v>0.39668032854609514</v>
      </c>
      <c r="V35" s="30" t="e">
        <f t="shared" si="2"/>
        <v>#VALUE!</v>
      </c>
      <c r="W35" s="31"/>
    </row>
    <row r="36" spans="1:33" hidden="1">
      <c r="A36" s="17" t="s">
        <v>110</v>
      </c>
      <c r="B36" s="21">
        <v>102.39321346857928</v>
      </c>
      <c r="C36" s="21">
        <v>107.95130054561952</v>
      </c>
      <c r="D36" s="22">
        <v>104.10973967149218</v>
      </c>
      <c r="E36" s="32">
        <v>101.93463757698748</v>
      </c>
      <c r="F36" s="17" t="s">
        <v>71</v>
      </c>
      <c r="H36" s="25" t="s">
        <v>111</v>
      </c>
      <c r="I36" s="30">
        <f t="shared" si="0"/>
        <v>1.5731091740823544</v>
      </c>
      <c r="J36" s="30">
        <f t="shared" si="0"/>
        <v>5.5413831514480094</v>
      </c>
      <c r="K36" s="30">
        <f t="shared" si="0"/>
        <v>2.8117239626308743</v>
      </c>
      <c r="L36" s="25" t="s">
        <v>111</v>
      </c>
      <c r="M36" s="30">
        <f t="shared" si="1"/>
        <v>6.3713599736936466E-2</v>
      </c>
      <c r="N36" s="30">
        <f t="shared" si="1"/>
        <v>1.3075219198789734</v>
      </c>
      <c r="O36" s="30">
        <f t="shared" si="1"/>
        <v>0.46302484275466682</v>
      </c>
      <c r="P36" s="25" t="s">
        <v>111</v>
      </c>
      <c r="Q36" s="25">
        <v>0</v>
      </c>
      <c r="R36" s="30">
        <f t="shared" si="2"/>
        <v>0.25509806778787336</v>
      </c>
      <c r="S36" s="30">
        <f t="shared" si="2"/>
        <v>5.3335615594397146</v>
      </c>
      <c r="T36" s="30">
        <f t="shared" si="2"/>
        <v>1.8650026448128632</v>
      </c>
      <c r="U36" s="30">
        <f t="shared" si="2"/>
        <v>0.61804815233912347</v>
      </c>
      <c r="V36" s="30" t="e">
        <f t="shared" si="2"/>
        <v>#VALUE!</v>
      </c>
      <c r="W36" s="31"/>
    </row>
    <row r="37" spans="1:33" hidden="1">
      <c r="A37" s="17" t="s">
        <v>112</v>
      </c>
      <c r="B37" s="21">
        <v>102.88177651131419</v>
      </c>
      <c r="C37" s="21">
        <v>109.63192463789575</v>
      </c>
      <c r="D37" s="22">
        <v>104.96736162591201</v>
      </c>
      <c r="E37" s="32">
        <v>102.44503939337109</v>
      </c>
      <c r="F37" s="17" t="s">
        <v>71</v>
      </c>
      <c r="H37" s="25" t="s">
        <v>111</v>
      </c>
      <c r="I37" s="30">
        <f t="shared" si="0"/>
        <v>1.2865230521426518</v>
      </c>
      <c r="J37" s="30">
        <f t="shared" si="0"/>
        <v>5.2918349666116304</v>
      </c>
      <c r="K37" s="30">
        <f t="shared" si="0"/>
        <v>2.5459897803426834</v>
      </c>
      <c r="L37" s="25" t="s">
        <v>111</v>
      </c>
      <c r="M37" s="30">
        <f t="shared" si="1"/>
        <v>0.47714396900417899</v>
      </c>
      <c r="N37" s="30">
        <f t="shared" si="1"/>
        <v>1.5568354283661545</v>
      </c>
      <c r="O37" s="30">
        <f t="shared" si="1"/>
        <v>0.82376726435582359</v>
      </c>
      <c r="P37" s="25" t="s">
        <v>111</v>
      </c>
      <c r="Q37" s="25">
        <v>0</v>
      </c>
      <c r="R37" s="30">
        <f t="shared" si="2"/>
        <v>1.9222793617317047</v>
      </c>
      <c r="S37" s="30">
        <f t="shared" si="2"/>
        <v>6.3742811245971032</v>
      </c>
      <c r="T37" s="30">
        <f t="shared" si="2"/>
        <v>3.3360086691774038</v>
      </c>
      <c r="U37" s="30">
        <f t="shared" si="2"/>
        <v>2.0179523951031175</v>
      </c>
      <c r="V37" s="30" t="e">
        <f t="shared" si="2"/>
        <v>#VALUE!</v>
      </c>
      <c r="W37" s="31"/>
    </row>
    <row r="38" spans="1:33" hidden="1">
      <c r="A38" s="17" t="s">
        <v>113</v>
      </c>
      <c r="B38" s="21">
        <v>104.07296021716166</v>
      </c>
      <c r="C38" s="21">
        <v>112.12999177817271</v>
      </c>
      <c r="D38" s="22">
        <v>106.56037908720688</v>
      </c>
      <c r="E38" s="32">
        <v>103.59390135321655</v>
      </c>
      <c r="F38" s="17" t="s">
        <v>71</v>
      </c>
      <c r="H38" s="25" t="s">
        <v>111</v>
      </c>
      <c r="I38" s="30">
        <f t="shared" si="0"/>
        <v>1.9808607352412855</v>
      </c>
      <c r="J38" s="30">
        <f t="shared" si="0"/>
        <v>6.0230366363577037</v>
      </c>
      <c r="K38" s="30">
        <f t="shared" si="0"/>
        <v>3.2617773369094438</v>
      </c>
      <c r="L38" s="25" t="s">
        <v>111</v>
      </c>
      <c r="M38" s="30">
        <f t="shared" si="1"/>
        <v>1.1578179792768983</v>
      </c>
      <c r="N38" s="30">
        <f t="shared" si="1"/>
        <v>2.2785946233524923</v>
      </c>
      <c r="O38" s="30">
        <f>100*(D38/D37-1)</f>
        <v>1.5176312299552297</v>
      </c>
      <c r="P38" s="25" t="s">
        <v>111</v>
      </c>
      <c r="Q38" s="25">
        <v>0</v>
      </c>
      <c r="R38" s="30">
        <f t="shared" si="2"/>
        <v>4.7123271042208703</v>
      </c>
      <c r="S38" s="30">
        <f t="shared" si="2"/>
        <v>9.4306572370110651</v>
      </c>
      <c r="T38" s="30">
        <f t="shared" si="2"/>
        <v>6.2101206636419493</v>
      </c>
      <c r="U38" s="30">
        <f t="shared" si="2"/>
        <v>4.5617927102573841</v>
      </c>
      <c r="V38" s="30" t="e">
        <f t="shared" si="2"/>
        <v>#VALUE!</v>
      </c>
      <c r="W38" s="31"/>
    </row>
    <row r="39" spans="1:33" hidden="1">
      <c r="A39" s="17" t="s">
        <v>114</v>
      </c>
      <c r="B39" s="21">
        <v>105.15858641145068</v>
      </c>
      <c r="C39" s="21">
        <v>114.2152275007242</v>
      </c>
      <c r="D39" s="22">
        <v>107.95128440365944</v>
      </c>
      <c r="E39" s="32">
        <v>104.49910248281624</v>
      </c>
      <c r="F39" s="17" t="s">
        <v>71</v>
      </c>
      <c r="H39" s="25" t="s">
        <v>111</v>
      </c>
      <c r="I39" s="30">
        <f t="shared" si="0"/>
        <v>2.7661728426716214</v>
      </c>
      <c r="J39" s="30">
        <f t="shared" si="0"/>
        <v>7.1859403743247174</v>
      </c>
      <c r="K39" s="30">
        <f t="shared" si="0"/>
        <v>4.1700094637905583</v>
      </c>
      <c r="L39" s="25" t="s">
        <v>111</v>
      </c>
      <c r="M39" s="30">
        <f t="shared" si="1"/>
        <v>1.0431395359790985</v>
      </c>
      <c r="N39" s="30">
        <f t="shared" si="1"/>
        <v>1.8596592129220157</v>
      </c>
      <c r="O39" s="30">
        <f t="shared" si="1"/>
        <v>1.3052743696738034</v>
      </c>
      <c r="P39" s="25" t="s">
        <v>111</v>
      </c>
      <c r="Q39" s="25">
        <v>0</v>
      </c>
      <c r="R39" s="30">
        <f t="shared" si="2"/>
        <v>4.238301766236674</v>
      </c>
      <c r="S39" s="30">
        <f t="shared" si="2"/>
        <v>7.6487212829181583</v>
      </c>
      <c r="T39" s="30">
        <f t="shared" si="2"/>
        <v>5.3242143921148566</v>
      </c>
      <c r="U39" s="30">
        <f t="shared" si="2"/>
        <v>3.5412696027101065</v>
      </c>
      <c r="V39" s="30" t="e">
        <f t="shared" si="2"/>
        <v>#VALUE!</v>
      </c>
      <c r="W39" s="31"/>
    </row>
    <row r="40" spans="1:33" hidden="1">
      <c r="A40" s="17" t="s">
        <v>115</v>
      </c>
      <c r="B40" s="21">
        <v>105.87007443034516</v>
      </c>
      <c r="C40" s="21">
        <v>116.29289212943468</v>
      </c>
      <c r="D40" s="22">
        <v>109.08990354914825</v>
      </c>
      <c r="E40" s="32">
        <v>105.25415246081845</v>
      </c>
      <c r="F40" s="17" t="s">
        <v>71</v>
      </c>
      <c r="H40" s="25" t="s">
        <v>116</v>
      </c>
      <c r="I40" s="30">
        <f t="shared" si="0"/>
        <v>3.3955970752229669</v>
      </c>
      <c r="J40" s="30">
        <f t="shared" si="0"/>
        <v>7.7271802578145365</v>
      </c>
      <c r="K40" s="30">
        <f t="shared" si="0"/>
        <v>4.7835715403481638</v>
      </c>
      <c r="L40" s="25" t="s">
        <v>116</v>
      </c>
      <c r="M40" s="30">
        <f t="shared" si="1"/>
        <v>0.67658575792437503</v>
      </c>
      <c r="N40" s="30">
        <f t="shared" si="1"/>
        <v>1.8190784838189034</v>
      </c>
      <c r="O40" s="30">
        <f t="shared" si="1"/>
        <v>1.0547527542434709</v>
      </c>
      <c r="P40" s="25" t="s">
        <v>116</v>
      </c>
      <c r="Q40" s="25">
        <v>0</v>
      </c>
      <c r="R40" s="30">
        <f t="shared" si="2"/>
        <v>2.733933226320473</v>
      </c>
      <c r="S40" s="30">
        <f t="shared" si="2"/>
        <v>7.4772754430202149</v>
      </c>
      <c r="T40" s="30">
        <f t="shared" si="2"/>
        <v>4.2862318233912289</v>
      </c>
      <c r="U40" s="30">
        <f t="shared" si="2"/>
        <v>2.9216434604742103</v>
      </c>
      <c r="V40" s="30" t="e">
        <f t="shared" si="2"/>
        <v>#VALUE!</v>
      </c>
      <c r="W40" s="31"/>
    </row>
    <row r="41" spans="1:33" hidden="1">
      <c r="A41" s="17" t="s">
        <v>117</v>
      </c>
      <c r="B41" s="21">
        <v>106.5462199416538</v>
      </c>
      <c r="C41" s="21">
        <v>118.14889407479343</v>
      </c>
      <c r="D41" s="22">
        <v>110.13228935751795</v>
      </c>
      <c r="E41" s="32">
        <v>105.76263523732248</v>
      </c>
      <c r="F41" s="17" t="s">
        <v>71</v>
      </c>
      <c r="H41" s="25" t="s">
        <v>116</v>
      </c>
      <c r="I41" s="30">
        <f t="shared" si="0"/>
        <v>3.5618003057486414</v>
      </c>
      <c r="J41" s="30">
        <f t="shared" si="0"/>
        <v>7.7686946252457645</v>
      </c>
      <c r="K41" s="30">
        <f t="shared" si="0"/>
        <v>4.9205082909609343</v>
      </c>
      <c r="L41" s="25" t="s">
        <v>116</v>
      </c>
      <c r="M41" s="30">
        <f t="shared" si="1"/>
        <v>0.63865593270504561</v>
      </c>
      <c r="N41" s="30">
        <f t="shared" si="1"/>
        <v>1.5959719561303931</v>
      </c>
      <c r="O41" s="30">
        <f t="shared" si="1"/>
        <v>0.9555291318963155</v>
      </c>
      <c r="P41" s="25" t="s">
        <v>116</v>
      </c>
      <c r="Q41" s="25">
        <v>0</v>
      </c>
      <c r="R41" s="30">
        <f t="shared" si="2"/>
        <v>2.5792009795606585</v>
      </c>
      <c r="S41" s="30">
        <f t="shared" si="2"/>
        <v>6.5383479584355531</v>
      </c>
      <c r="T41" s="30">
        <f t="shared" si="2"/>
        <v>3.8772484895027715</v>
      </c>
      <c r="U41" s="30">
        <f t="shared" si="2"/>
        <v>1.9464481592795568</v>
      </c>
      <c r="V41" s="30" t="e">
        <f t="shared" si="2"/>
        <v>#VALUE!</v>
      </c>
      <c r="W41" s="31"/>
    </row>
    <row r="42" spans="1:33">
      <c r="A42" s="17" t="s">
        <v>118</v>
      </c>
      <c r="B42" s="21">
        <v>107.12533683691913</v>
      </c>
      <c r="C42" s="21">
        <v>120.19074662440205</v>
      </c>
      <c r="D42" s="22">
        <v>111.16275599467885</v>
      </c>
      <c r="E42" s="32">
        <v>106.33410007172392</v>
      </c>
      <c r="F42" s="17" t="s">
        <v>71</v>
      </c>
      <c r="H42" s="25" t="s">
        <v>116</v>
      </c>
      <c r="I42" s="30">
        <f t="shared" si="0"/>
        <v>2.9329199567190933</v>
      </c>
      <c r="J42" s="30">
        <f t="shared" si="0"/>
        <v>7.1887589737596569</v>
      </c>
      <c r="K42" s="30">
        <f t="shared" si="0"/>
        <v>4.3190320331963905</v>
      </c>
      <c r="L42" s="25" t="s">
        <v>116</v>
      </c>
      <c r="M42" s="30">
        <f t="shared" si="1"/>
        <v>0.54353584348882933</v>
      </c>
      <c r="N42" s="30">
        <f t="shared" si="1"/>
        <v>1.7282028457380472</v>
      </c>
      <c r="O42" s="30">
        <f t="shared" si="1"/>
        <v>0.93566259556789877</v>
      </c>
      <c r="P42" s="25" t="s">
        <v>116</v>
      </c>
      <c r="Q42" s="25">
        <v>0</v>
      </c>
      <c r="R42" s="30">
        <f t="shared" si="2"/>
        <v>2.1919335650057992</v>
      </c>
      <c r="S42" s="30">
        <f t="shared" si="2"/>
        <v>7.0940860468600153</v>
      </c>
      <c r="T42" s="30">
        <f t="shared" si="2"/>
        <v>3.7955066740261945</v>
      </c>
      <c r="U42" s="30">
        <f t="shared" si="2"/>
        <v>2.1788913037150914</v>
      </c>
      <c r="V42" s="30" t="e">
        <f t="shared" si="2"/>
        <v>#VALUE!</v>
      </c>
      <c r="W42" s="31"/>
    </row>
    <row r="43" spans="1:33">
      <c r="A43" s="17" t="s">
        <v>119</v>
      </c>
      <c r="B43" s="21">
        <v>107.75919288969702</v>
      </c>
      <c r="C43" s="21">
        <v>122.4416427164</v>
      </c>
      <c r="D43" s="22">
        <v>112.29187324866503</v>
      </c>
      <c r="E43" s="32">
        <v>106.87248929082895</v>
      </c>
      <c r="F43" s="17" t="s">
        <v>71</v>
      </c>
      <c r="H43" s="25" t="s">
        <v>116</v>
      </c>
      <c r="I43" s="30">
        <f t="shared" si="0"/>
        <v>2.4730329371973614</v>
      </c>
      <c r="J43" s="30">
        <f t="shared" si="0"/>
        <v>7.2025555573346223</v>
      </c>
      <c r="K43" s="30">
        <f t="shared" si="0"/>
        <v>4.020877443917148</v>
      </c>
      <c r="L43" s="25" t="s">
        <v>116</v>
      </c>
      <c r="M43" s="30">
        <f t="shared" si="1"/>
        <v>0.59169573836936884</v>
      </c>
      <c r="N43" s="30">
        <f t="shared" si="1"/>
        <v>1.8727698722365238</v>
      </c>
      <c r="O43" s="30">
        <f t="shared" si="1"/>
        <v>1.0157334116835282</v>
      </c>
      <c r="P43" s="25" t="s">
        <v>116</v>
      </c>
      <c r="Q43" s="25">
        <v>0</v>
      </c>
      <c r="R43" s="30">
        <f t="shared" si="2"/>
        <v>2.3878721688401106</v>
      </c>
      <c r="S43" s="30">
        <f t="shared" si="2"/>
        <v>7.7041551311136214</v>
      </c>
      <c r="T43" s="30">
        <f t="shared" si="2"/>
        <v>4.1252567516854466</v>
      </c>
      <c r="U43" s="30">
        <f t="shared" si="2"/>
        <v>2.0407074855118168</v>
      </c>
      <c r="V43" s="30" t="e">
        <f t="shared" si="2"/>
        <v>#VALUE!</v>
      </c>
      <c r="W43" s="31"/>
    </row>
    <row r="44" spans="1:33" ht="15">
      <c r="A44" s="17" t="s">
        <v>120</v>
      </c>
      <c r="B44" s="21">
        <v>108.3620316163844</v>
      </c>
      <c r="C44" s="21">
        <v>124.45758489366021</v>
      </c>
      <c r="D44" s="22">
        <v>113.33532277150357</v>
      </c>
      <c r="E44" s="32">
        <v>107.59640031173122</v>
      </c>
      <c r="F44" s="17" t="s">
        <v>71</v>
      </c>
      <c r="H44" s="25" t="s">
        <v>121</v>
      </c>
      <c r="I44" s="30">
        <f t="shared" si="0"/>
        <v>2.3537880741538286</v>
      </c>
      <c r="J44" s="30">
        <f t="shared" si="0"/>
        <v>7.0208011983554197</v>
      </c>
      <c r="K44" s="30">
        <f t="shared" si="0"/>
        <v>3.8916701584969626</v>
      </c>
      <c r="L44" s="25" t="s">
        <v>121</v>
      </c>
      <c r="M44" s="30">
        <f t="shared" si="1"/>
        <v>0.5594313677761642</v>
      </c>
      <c r="N44" s="30">
        <f t="shared" si="1"/>
        <v>1.6464514298697885</v>
      </c>
      <c r="O44" s="30">
        <f t="shared" si="1"/>
        <v>0.92922977651985761</v>
      </c>
      <c r="P44" s="25" t="s">
        <v>122</v>
      </c>
      <c r="Q44" s="25">
        <v>0</v>
      </c>
      <c r="R44" s="30">
        <f t="shared" si="2"/>
        <v>2.2565734089954104</v>
      </c>
      <c r="S44" s="30">
        <f t="shared" si="2"/>
        <v>6.750246488319922</v>
      </c>
      <c r="T44" s="30">
        <f t="shared" si="2"/>
        <v>3.7690488743729933</v>
      </c>
      <c r="U44" s="30">
        <f>100*(((E44/E43)^4)-1)</f>
        <v>2.7370917134202699</v>
      </c>
      <c r="V44" s="30" t="e">
        <f t="shared" si="2"/>
        <v>#VALUE!</v>
      </c>
      <c r="W44" s="31"/>
      <c r="Y44" s="12" t="s">
        <v>123</v>
      </c>
      <c r="AC44" s="33"/>
      <c r="AF44" s="34" t="s">
        <v>124</v>
      </c>
    </row>
    <row r="45" spans="1:33" ht="15">
      <c r="A45" s="17" t="s">
        <v>125</v>
      </c>
      <c r="B45" s="21">
        <v>109.27575101376146</v>
      </c>
      <c r="C45" s="21">
        <v>126.59783547624421</v>
      </c>
      <c r="D45" s="22">
        <v>114.62890317932386</v>
      </c>
      <c r="E45" s="32">
        <v>108.20969163558351</v>
      </c>
      <c r="F45" s="17" t="s">
        <v>71</v>
      </c>
      <c r="H45" s="25" t="s">
        <v>121</v>
      </c>
      <c r="I45" s="30">
        <f t="shared" si="0"/>
        <v>2.561828165844271</v>
      </c>
      <c r="J45" s="30">
        <f t="shared" si="0"/>
        <v>7.1510964767069529</v>
      </c>
      <c r="K45" s="30">
        <f t="shared" si="0"/>
        <v>4.0829205022776982</v>
      </c>
      <c r="L45" s="25" t="s">
        <v>121</v>
      </c>
      <c r="M45" s="30">
        <f t="shared" si="1"/>
        <v>0.84320991748452201</v>
      </c>
      <c r="N45" s="30">
        <f t="shared" si="1"/>
        <v>1.7196626339910814</v>
      </c>
      <c r="O45" s="30">
        <f t="shared" si="1"/>
        <v>1.1413744419542349</v>
      </c>
      <c r="P45" s="25" t="s">
        <v>121</v>
      </c>
      <c r="Q45" s="25">
        <v>0</v>
      </c>
      <c r="R45" s="30">
        <f t="shared" ref="R45:V67" si="3">100*(((B45/B44)^4)-1)</f>
        <v>3.4157401632605167</v>
      </c>
      <c r="S45" s="30">
        <f t="shared" si="3"/>
        <v>7.0581278374735268</v>
      </c>
      <c r="T45" s="30">
        <f t="shared" si="3"/>
        <v>4.6442583655968317</v>
      </c>
      <c r="U45" s="30">
        <f t="shared" si="3"/>
        <v>2.2995373333234426</v>
      </c>
      <c r="V45" s="30" t="e">
        <f t="shared" si="3"/>
        <v>#VALUE!</v>
      </c>
      <c r="W45" s="31"/>
      <c r="AE45" s="35"/>
    </row>
    <row r="46" spans="1:33">
      <c r="A46" s="17" t="s">
        <v>126</v>
      </c>
      <c r="B46" s="21">
        <v>110.12677160407669</v>
      </c>
      <c r="C46" s="21">
        <v>128.98812842650327</v>
      </c>
      <c r="D46" s="22">
        <v>115.95420389042812</v>
      </c>
      <c r="E46" s="32">
        <v>108.98789185099729</v>
      </c>
      <c r="F46" s="17" t="s">
        <v>71</v>
      </c>
      <c r="H46" s="25" t="s">
        <v>121</v>
      </c>
      <c r="I46" s="30">
        <f t="shared" si="0"/>
        <v>2.8017972739042607</v>
      </c>
      <c r="J46" s="30">
        <f t="shared" si="0"/>
        <v>7.3195167258534255</v>
      </c>
      <c r="K46" s="30">
        <f t="shared" si="0"/>
        <v>4.3102996618567424</v>
      </c>
      <c r="L46" s="25" t="s">
        <v>121</v>
      </c>
      <c r="M46" s="30">
        <f t="shared" si="1"/>
        <v>0.77878265069810659</v>
      </c>
      <c r="N46" s="30">
        <f t="shared" si="1"/>
        <v>1.8880993827951942</v>
      </c>
      <c r="O46" s="30">
        <f t="shared" si="1"/>
        <v>1.1561662672729067</v>
      </c>
      <c r="P46" s="25" t="s">
        <v>121</v>
      </c>
      <c r="Q46" s="25">
        <v>0</v>
      </c>
      <c r="R46" s="30">
        <f t="shared" si="3"/>
        <v>3.1517100490833228</v>
      </c>
      <c r="S46" s="30">
        <f t="shared" si="3"/>
        <v>7.7689977653453202</v>
      </c>
      <c r="T46" s="30">
        <f t="shared" si="3"/>
        <v>4.7054882705994006</v>
      </c>
      <c r="U46" s="30">
        <f t="shared" si="3"/>
        <v>2.9078182338210246</v>
      </c>
      <c r="V46" s="30" t="e">
        <f t="shared" si="3"/>
        <v>#VALUE!</v>
      </c>
      <c r="W46" s="31"/>
      <c r="X46" s="12">
        <v>1</v>
      </c>
      <c r="Y46" s="12">
        <v>193</v>
      </c>
      <c r="Z46" s="12" t="s">
        <v>127</v>
      </c>
      <c r="AE46" s="12">
        <v>1</v>
      </c>
      <c r="AF46" s="12">
        <v>213</v>
      </c>
      <c r="AG46" s="12" t="s">
        <v>4</v>
      </c>
    </row>
    <row r="47" spans="1:33">
      <c r="A47" s="17" t="s">
        <v>128</v>
      </c>
      <c r="B47" s="21">
        <v>110.8583850985184</v>
      </c>
      <c r="C47" s="21">
        <v>131.82262234322573</v>
      </c>
      <c r="D47" s="22">
        <v>117.32931161449953</v>
      </c>
      <c r="E47" s="32">
        <v>109.5007165098951</v>
      </c>
      <c r="F47" s="17" t="s">
        <v>71</v>
      </c>
      <c r="H47" s="25" t="s">
        <v>121</v>
      </c>
      <c r="I47" s="30">
        <f t="shared" si="0"/>
        <v>2.8760350979927463</v>
      </c>
      <c r="J47" s="30">
        <f t="shared" si="0"/>
        <v>7.6615924277935399</v>
      </c>
      <c r="K47" s="30">
        <f t="shared" si="0"/>
        <v>4.4860222027637953</v>
      </c>
      <c r="L47" s="25" t="s">
        <v>121</v>
      </c>
      <c r="M47" s="30">
        <f t="shared" si="1"/>
        <v>0.66433754825028224</v>
      </c>
      <c r="N47" s="30">
        <f t="shared" si="1"/>
        <v>2.1974843354189311</v>
      </c>
      <c r="O47" s="30">
        <f t="shared" si="1"/>
        <v>1.1859058817486501</v>
      </c>
      <c r="P47" s="25" t="s">
        <v>121</v>
      </c>
      <c r="Q47" s="25">
        <v>0</v>
      </c>
      <c r="R47" s="30">
        <f t="shared" si="3"/>
        <v>2.6839483311237089</v>
      </c>
      <c r="S47" s="30">
        <f t="shared" si="3"/>
        <v>9.0839415102980325</v>
      </c>
      <c r="T47" s="30">
        <f t="shared" si="3"/>
        <v>4.8286750007922929</v>
      </c>
      <c r="U47" s="30">
        <f t="shared" si="3"/>
        <v>1.8954602610097737</v>
      </c>
      <c r="V47" s="30" t="e">
        <f t="shared" si="3"/>
        <v>#VALUE!</v>
      </c>
      <c r="W47" s="31"/>
      <c r="X47" s="12">
        <v>2</v>
      </c>
      <c r="Y47" s="12">
        <v>122</v>
      </c>
      <c r="Z47" s="12" t="s">
        <v>129</v>
      </c>
      <c r="AE47" s="12">
        <v>2</v>
      </c>
      <c r="AF47" s="12">
        <v>223</v>
      </c>
      <c r="AG47" s="12" t="s">
        <v>5</v>
      </c>
    </row>
    <row r="48" spans="1:33">
      <c r="A48" s="17" t="s">
        <v>130</v>
      </c>
      <c r="B48" s="21">
        <v>111.81312274977269</v>
      </c>
      <c r="C48" s="21">
        <v>134.40607362752749</v>
      </c>
      <c r="D48" s="22">
        <v>118.79301642927203</v>
      </c>
      <c r="E48" s="32">
        <v>110.56257893881644</v>
      </c>
      <c r="F48" s="17" t="s">
        <v>71</v>
      </c>
      <c r="H48" s="25" t="s">
        <v>131</v>
      </c>
      <c r="I48" s="30">
        <f t="shared" si="0"/>
        <v>3.184778913711761</v>
      </c>
      <c r="J48" s="30">
        <f t="shared" si="0"/>
        <v>7.9934772495927175</v>
      </c>
      <c r="K48" s="30">
        <f t="shared" si="0"/>
        <v>4.8155275198463743</v>
      </c>
      <c r="L48" s="25" t="s">
        <v>131</v>
      </c>
      <c r="M48" s="30">
        <f t="shared" si="1"/>
        <v>0.86122276669087228</v>
      </c>
      <c r="N48" s="30">
        <f t="shared" si="1"/>
        <v>1.9597935759275487</v>
      </c>
      <c r="O48" s="30">
        <f t="shared" si="1"/>
        <v>1.2475184543668805</v>
      </c>
      <c r="P48" s="25" t="s">
        <v>132</v>
      </c>
      <c r="Q48" s="25">
        <v>0</v>
      </c>
      <c r="R48" s="30">
        <f t="shared" si="3"/>
        <v>3.4896494052949034</v>
      </c>
      <c r="S48" s="30">
        <f t="shared" si="3"/>
        <v>8.0726473699012082</v>
      </c>
      <c r="T48" s="30">
        <f t="shared" si="3"/>
        <v>5.0842309835164246</v>
      </c>
      <c r="U48" s="30">
        <f t="shared" si="3"/>
        <v>3.9357124768659268</v>
      </c>
      <c r="V48" s="30" t="e">
        <f t="shared" si="3"/>
        <v>#VALUE!</v>
      </c>
      <c r="W48" s="31"/>
      <c r="X48" s="12">
        <v>3</v>
      </c>
      <c r="Y48" s="12">
        <v>124</v>
      </c>
      <c r="Z48" s="12" t="s">
        <v>133</v>
      </c>
      <c r="AE48" s="12">
        <v>3</v>
      </c>
      <c r="AF48" s="12">
        <v>228</v>
      </c>
      <c r="AG48" s="12" t="s">
        <v>6</v>
      </c>
    </row>
    <row r="49" spans="1:33">
      <c r="A49" s="17" t="s">
        <v>134</v>
      </c>
      <c r="B49" s="21">
        <v>112.72343676012326</v>
      </c>
      <c r="C49" s="21">
        <v>136.94287989551589</v>
      </c>
      <c r="D49" s="22">
        <v>120.20848458704523</v>
      </c>
      <c r="E49" s="32">
        <v>111.23477672077864</v>
      </c>
      <c r="F49" s="17" t="s">
        <v>71</v>
      </c>
      <c r="H49" s="25" t="s">
        <v>131</v>
      </c>
      <c r="I49" s="30">
        <f t="shared" si="0"/>
        <v>3.1550327628749208</v>
      </c>
      <c r="J49" s="30">
        <f t="shared" si="0"/>
        <v>8.1715808018004275</v>
      </c>
      <c r="K49" s="30">
        <f t="shared" si="0"/>
        <v>4.8675170510815713</v>
      </c>
      <c r="L49" s="25" t="s">
        <v>131</v>
      </c>
      <c r="M49" s="30">
        <f t="shared" si="1"/>
        <v>0.81413879512852727</v>
      </c>
      <c r="N49" s="30">
        <f t="shared" si="1"/>
        <v>1.8874193699151665</v>
      </c>
      <c r="O49" s="30">
        <f t="shared" si="1"/>
        <v>1.1915415571722265</v>
      </c>
      <c r="P49" s="25" t="s">
        <v>131</v>
      </c>
      <c r="Q49" s="25">
        <v>0</v>
      </c>
      <c r="R49" s="30">
        <f t="shared" si="3"/>
        <v>3.2965407901456079</v>
      </c>
      <c r="S49" s="30">
        <f t="shared" si="3"/>
        <v>7.7661207434621682</v>
      </c>
      <c r="T49" s="30">
        <f t="shared" si="3"/>
        <v>4.852031207981411</v>
      </c>
      <c r="U49" s="30">
        <f t="shared" si="3"/>
        <v>2.4541862538525638</v>
      </c>
      <c r="V49" s="30" t="e">
        <f t="shared" si="3"/>
        <v>#VALUE!</v>
      </c>
      <c r="W49" s="31"/>
      <c r="X49" s="12">
        <v>4</v>
      </c>
      <c r="Y49" s="12">
        <v>156</v>
      </c>
      <c r="Z49" s="12" t="s">
        <v>135</v>
      </c>
      <c r="AE49" s="12">
        <v>4</v>
      </c>
      <c r="AF49" s="12">
        <v>233</v>
      </c>
      <c r="AG49" s="12" t="s">
        <v>8</v>
      </c>
    </row>
    <row r="50" spans="1:33">
      <c r="A50" s="17" t="s">
        <v>136</v>
      </c>
      <c r="B50" s="21">
        <v>113.17549515129291</v>
      </c>
      <c r="C50" s="21">
        <v>139.6045427004772</v>
      </c>
      <c r="D50" s="22">
        <v>121.34260816034119</v>
      </c>
      <c r="E50" s="32">
        <v>111.50928137318677</v>
      </c>
      <c r="F50" s="17" t="s">
        <v>71</v>
      </c>
      <c r="H50" s="25" t="s">
        <v>131</v>
      </c>
      <c r="I50" s="30">
        <f t="shared" si="0"/>
        <v>2.76837639277836</v>
      </c>
      <c r="J50" s="30">
        <f t="shared" si="0"/>
        <v>8.2305359442617956</v>
      </c>
      <c r="K50" s="30">
        <f t="shared" si="0"/>
        <v>4.6470107069208844</v>
      </c>
      <c r="L50" s="25" t="s">
        <v>131</v>
      </c>
      <c r="M50" s="30">
        <f t="shared" si="1"/>
        <v>0.40103318720812187</v>
      </c>
      <c r="N50" s="30">
        <f t="shared" si="1"/>
        <v>1.9436299331459184</v>
      </c>
      <c r="O50" s="30">
        <f t="shared" si="1"/>
        <v>0.94346383052081872</v>
      </c>
      <c r="P50" s="25" t="s">
        <v>131</v>
      </c>
      <c r="Q50" s="25">
        <v>0</v>
      </c>
      <c r="R50" s="30">
        <f t="shared" si="3"/>
        <v>1.6138082306172974</v>
      </c>
      <c r="S50" s="30">
        <f t="shared" si="3"/>
        <v>8.0041328208354088</v>
      </c>
      <c r="T50" s="30">
        <f t="shared" si="3"/>
        <v>3.8275994742933639</v>
      </c>
      <c r="U50" s="30">
        <f t="shared" si="3"/>
        <v>0.99077811889558554</v>
      </c>
      <c r="V50" s="30" t="e">
        <f t="shared" si="3"/>
        <v>#VALUE!</v>
      </c>
      <c r="W50" s="31"/>
      <c r="X50" s="12">
        <v>5</v>
      </c>
      <c r="Y50" s="12">
        <v>128</v>
      </c>
      <c r="Z50" s="12" t="s">
        <v>137</v>
      </c>
      <c r="AE50" s="12">
        <v>5</v>
      </c>
      <c r="AF50" s="12">
        <v>273</v>
      </c>
      <c r="AG50" s="12" t="s">
        <v>18</v>
      </c>
    </row>
    <row r="51" spans="1:33">
      <c r="A51" s="17" t="s">
        <v>138</v>
      </c>
      <c r="B51" s="21">
        <v>114.11363285334848</v>
      </c>
      <c r="C51" s="21">
        <v>142.59337674282594</v>
      </c>
      <c r="D51" s="22">
        <v>122.90825529928038</v>
      </c>
      <c r="E51" s="32">
        <v>112.32747719568519</v>
      </c>
      <c r="F51" s="17" t="s">
        <v>71</v>
      </c>
      <c r="H51" s="25" t="s">
        <v>131</v>
      </c>
      <c r="I51" s="30">
        <f t="shared" si="0"/>
        <v>2.9364019256975293</v>
      </c>
      <c r="J51" s="30">
        <f t="shared" si="0"/>
        <v>8.1706418884282641</v>
      </c>
      <c r="K51" s="30">
        <f t="shared" si="0"/>
        <v>4.754944530068661</v>
      </c>
      <c r="L51" s="25" t="s">
        <v>131</v>
      </c>
      <c r="M51" s="30">
        <f t="shared" si="1"/>
        <v>0.82892299326939867</v>
      </c>
      <c r="N51" s="30">
        <f t="shared" si="1"/>
        <v>2.1409289300573286</v>
      </c>
      <c r="O51" s="30">
        <f t="shared" si="1"/>
        <v>1.2902698917352851</v>
      </c>
      <c r="P51" s="25" t="s">
        <v>131</v>
      </c>
      <c r="Q51" s="25">
        <v>0</v>
      </c>
      <c r="R51" s="30">
        <f t="shared" si="3"/>
        <v>3.3571470705434203</v>
      </c>
      <c r="S51" s="30">
        <f t="shared" si="3"/>
        <v>8.8426765751879124</v>
      </c>
      <c r="T51" s="30">
        <f t="shared" si="3"/>
        <v>5.2618293367642677</v>
      </c>
      <c r="U51" s="30">
        <f t="shared" si="3"/>
        <v>2.9674487089436985</v>
      </c>
      <c r="V51" s="30" t="e">
        <f t="shared" si="3"/>
        <v>#VALUE!</v>
      </c>
      <c r="W51" s="31"/>
      <c r="X51" s="12">
        <v>6</v>
      </c>
      <c r="Y51" s="12">
        <v>172</v>
      </c>
      <c r="Z51" s="12" t="s">
        <v>139</v>
      </c>
      <c r="AE51" s="12">
        <v>6</v>
      </c>
      <c r="AF51" s="12">
        <v>293</v>
      </c>
      <c r="AG51" s="12" t="s">
        <v>19</v>
      </c>
    </row>
    <row r="52" spans="1:33">
      <c r="A52" s="17" t="s">
        <v>140</v>
      </c>
      <c r="B52" s="21">
        <v>114.84694748203641</v>
      </c>
      <c r="C52" s="21">
        <v>146.33412256909369</v>
      </c>
      <c r="D52" s="22">
        <v>124.5863593233214</v>
      </c>
      <c r="E52" s="32">
        <v>112.99840330984674</v>
      </c>
      <c r="F52" s="17" t="s">
        <v>71</v>
      </c>
      <c r="H52" s="25" t="s">
        <v>141</v>
      </c>
      <c r="I52" s="30">
        <f t="shared" si="0"/>
        <v>2.7132993495344371</v>
      </c>
      <c r="J52" s="30">
        <f t="shared" si="0"/>
        <v>8.8746353640400066</v>
      </c>
      <c r="K52" s="30">
        <f t="shared" si="0"/>
        <v>4.8768379389529715</v>
      </c>
      <c r="L52" s="25" t="s">
        <v>141</v>
      </c>
      <c r="M52" s="30">
        <f t="shared" si="1"/>
        <v>0.64261789792490198</v>
      </c>
      <c r="N52" s="30">
        <f t="shared" si="1"/>
        <v>2.623365763344232</v>
      </c>
      <c r="O52" s="30">
        <f t="shared" si="1"/>
        <v>1.365330603672521</v>
      </c>
      <c r="P52" s="25" t="s">
        <v>142</v>
      </c>
      <c r="Q52" s="25">
        <v>0</v>
      </c>
      <c r="R52" s="30">
        <f t="shared" si="3"/>
        <v>2.5953553776175031</v>
      </c>
      <c r="S52" s="30">
        <f t="shared" si="3"/>
        <v>10.913654943224538</v>
      </c>
      <c r="T52" s="30">
        <f t="shared" si="3"/>
        <v>5.5741916093173804</v>
      </c>
      <c r="U52" s="30">
        <f t="shared" si="3"/>
        <v>2.4106699889553607</v>
      </c>
      <c r="V52" s="30" t="e">
        <f t="shared" si="3"/>
        <v>#VALUE!</v>
      </c>
      <c r="W52" s="31"/>
      <c r="X52" s="12">
        <v>7</v>
      </c>
      <c r="Y52" s="12">
        <v>132</v>
      </c>
      <c r="Z52" s="12" t="s">
        <v>143</v>
      </c>
      <c r="AE52" s="12">
        <v>7</v>
      </c>
      <c r="AF52" s="12">
        <v>299</v>
      </c>
      <c r="AG52" s="12" t="s">
        <v>26</v>
      </c>
    </row>
    <row r="53" spans="1:33">
      <c r="A53" s="17" t="s">
        <v>144</v>
      </c>
      <c r="B53" s="21">
        <v>115.66528490461047</v>
      </c>
      <c r="C53" s="21">
        <v>149.30757879452958</v>
      </c>
      <c r="D53" s="22">
        <v>126.07387078972624</v>
      </c>
      <c r="E53" s="32">
        <v>113.56014117242978</v>
      </c>
      <c r="F53" s="17" t="s">
        <v>71</v>
      </c>
      <c r="H53" s="25" t="s">
        <v>141</v>
      </c>
      <c r="I53" s="30">
        <f t="shared" si="0"/>
        <v>2.6097928071049603</v>
      </c>
      <c r="J53" s="30">
        <f t="shared" si="0"/>
        <v>9.0290922086987422</v>
      </c>
      <c r="K53" s="30">
        <f t="shared" si="0"/>
        <v>4.8793446010325203</v>
      </c>
      <c r="L53" s="25" t="s">
        <v>141</v>
      </c>
      <c r="M53" s="30">
        <f t="shared" si="1"/>
        <v>0.71254608025350663</v>
      </c>
      <c r="N53" s="30">
        <f t="shared" si="1"/>
        <v>2.0319636823133536</v>
      </c>
      <c r="O53" s="30">
        <f t="shared" si="1"/>
        <v>1.1939601369556962</v>
      </c>
      <c r="P53" s="25" t="s">
        <v>141</v>
      </c>
      <c r="Q53" s="25">
        <v>0</v>
      </c>
      <c r="R53" s="30">
        <f t="shared" si="3"/>
        <v>2.8807926038892484</v>
      </c>
      <c r="S53" s="30">
        <f t="shared" si="3"/>
        <v>8.3789602520107032</v>
      </c>
      <c r="T53" s="30">
        <f t="shared" si="3"/>
        <v>4.8620558440673811</v>
      </c>
      <c r="U53" s="30">
        <f t="shared" si="3"/>
        <v>2.0033576184656399</v>
      </c>
      <c r="V53" s="30" t="e">
        <f t="shared" si="3"/>
        <v>#VALUE!</v>
      </c>
      <c r="W53" s="31"/>
      <c r="X53" s="12">
        <v>8</v>
      </c>
      <c r="Y53" s="12">
        <v>134</v>
      </c>
      <c r="Z53" s="12" t="s">
        <v>145</v>
      </c>
      <c r="AE53" s="12">
        <v>8</v>
      </c>
      <c r="AF53" s="12">
        <v>924</v>
      </c>
      <c r="AG53" s="12" t="s">
        <v>7</v>
      </c>
    </row>
    <row r="54" spans="1:33">
      <c r="A54" s="17" t="s">
        <v>146</v>
      </c>
      <c r="B54" s="21">
        <v>116.50254385812555</v>
      </c>
      <c r="C54" s="21">
        <v>151.67626389822667</v>
      </c>
      <c r="D54" s="22">
        <v>127.38326532446429</v>
      </c>
      <c r="E54" s="32">
        <v>114.28831545309896</v>
      </c>
      <c r="F54" s="17" t="s">
        <v>71</v>
      </c>
      <c r="H54" s="25" t="s">
        <v>141</v>
      </c>
      <c r="I54" s="30">
        <f t="shared" si="0"/>
        <v>2.9397253375256227</v>
      </c>
      <c r="J54" s="30">
        <f t="shared" si="0"/>
        <v>8.6470833715271311</v>
      </c>
      <c r="K54" s="30">
        <f t="shared" si="0"/>
        <v>4.9781830601012267</v>
      </c>
      <c r="L54" s="25" t="s">
        <v>141</v>
      </c>
      <c r="M54" s="30">
        <f t="shared" si="1"/>
        <v>0.72386365036456457</v>
      </c>
      <c r="N54" s="30">
        <f t="shared" si="1"/>
        <v>1.5864466645439057</v>
      </c>
      <c r="O54" s="30">
        <f t="shared" si="1"/>
        <v>1.0385931093699341</v>
      </c>
      <c r="P54" s="25" t="s">
        <v>141</v>
      </c>
      <c r="Q54" s="25">
        <v>0</v>
      </c>
      <c r="R54" s="30">
        <f t="shared" si="3"/>
        <v>2.9270453066912561</v>
      </c>
      <c r="S54" s="30">
        <f t="shared" si="3"/>
        <v>6.4983988895379152</v>
      </c>
      <c r="T54" s="30">
        <f t="shared" si="3"/>
        <v>4.2195422618683365</v>
      </c>
      <c r="U54" s="30">
        <f t="shared" si="3"/>
        <v>2.5896695719134666</v>
      </c>
      <c r="V54" s="30" t="e">
        <f t="shared" si="3"/>
        <v>#VALUE!</v>
      </c>
      <c r="W54" s="31"/>
      <c r="X54" s="12">
        <v>9</v>
      </c>
      <c r="Y54" s="12">
        <v>174</v>
      </c>
      <c r="Z54" s="12" t="s">
        <v>147</v>
      </c>
      <c r="AE54" s="12">
        <v>9</v>
      </c>
      <c r="AF54" s="12">
        <v>534</v>
      </c>
      <c r="AG54" s="12" t="s">
        <v>13</v>
      </c>
    </row>
    <row r="55" spans="1:33">
      <c r="A55" s="17" t="s">
        <v>148</v>
      </c>
      <c r="B55" s="21">
        <v>117.13816032470154</v>
      </c>
      <c r="C55" s="21">
        <v>155.17500159341878</v>
      </c>
      <c r="D55" s="22">
        <v>128.8967868521666</v>
      </c>
      <c r="E55" s="32">
        <v>114.71896563864274</v>
      </c>
      <c r="F55" s="17" t="s">
        <v>71</v>
      </c>
      <c r="H55" s="25" t="s">
        <v>141</v>
      </c>
      <c r="I55" s="30">
        <f t="shared" si="0"/>
        <v>2.6504523567661753</v>
      </c>
      <c r="J55" s="30">
        <f t="shared" si="0"/>
        <v>8.8234286458370512</v>
      </c>
      <c r="K55" s="30">
        <f t="shared" si="0"/>
        <v>4.872359092808054</v>
      </c>
      <c r="L55" s="25" t="s">
        <v>141</v>
      </c>
      <c r="M55" s="30">
        <f t="shared" si="1"/>
        <v>0.5455816203893793</v>
      </c>
      <c r="N55" s="30">
        <f t="shared" si="1"/>
        <v>2.3067140535184549</v>
      </c>
      <c r="O55" s="30">
        <f t="shared" si="1"/>
        <v>1.188163550249044</v>
      </c>
      <c r="P55" s="25" t="s">
        <v>141</v>
      </c>
      <c r="Q55" s="25">
        <v>0</v>
      </c>
      <c r="R55" s="30">
        <f t="shared" si="3"/>
        <v>2.2002510874072456</v>
      </c>
      <c r="S55" s="30">
        <f t="shared" si="3"/>
        <v>9.5510498551984124</v>
      </c>
      <c r="T55" s="30">
        <f t="shared" si="3"/>
        <v>4.8380310990113307</v>
      </c>
      <c r="U55" s="30">
        <f t="shared" si="3"/>
        <v>1.5157819269101758</v>
      </c>
      <c r="V55" s="30" t="e">
        <f t="shared" si="3"/>
        <v>#VALUE!</v>
      </c>
      <c r="W55" s="31"/>
      <c r="X55" s="12">
        <v>10</v>
      </c>
      <c r="Y55" s="12">
        <v>176</v>
      </c>
      <c r="Z55" s="12" t="s">
        <v>149</v>
      </c>
      <c r="AE55" s="12">
        <v>10</v>
      </c>
      <c r="AF55" s="12">
        <v>536</v>
      </c>
      <c r="AG55" s="12" t="s">
        <v>14</v>
      </c>
    </row>
    <row r="56" spans="1:33">
      <c r="A56" s="17" t="s">
        <v>150</v>
      </c>
      <c r="B56" s="21">
        <v>117.52653954044617</v>
      </c>
      <c r="C56" s="21">
        <v>158.18233490244887</v>
      </c>
      <c r="D56" s="22">
        <v>130.10617869162547</v>
      </c>
      <c r="E56" s="32">
        <v>115.16517588378123</v>
      </c>
      <c r="F56" s="17" t="s">
        <v>71</v>
      </c>
      <c r="H56" s="25" t="s">
        <v>151</v>
      </c>
      <c r="I56" s="30">
        <f t="shared" si="0"/>
        <v>2.3331852671390152</v>
      </c>
      <c r="J56" s="30">
        <f t="shared" si="0"/>
        <v>8.0966845772836535</v>
      </c>
      <c r="K56" s="30">
        <f t="shared" si="0"/>
        <v>4.4305166298175935</v>
      </c>
      <c r="L56" s="25" t="s">
        <v>151</v>
      </c>
      <c r="M56" s="30">
        <f t="shared" si="1"/>
        <v>0.33155652664174085</v>
      </c>
      <c r="N56" s="30">
        <f t="shared" si="1"/>
        <v>1.9380269232474268</v>
      </c>
      <c r="O56" s="30">
        <f t="shared" si="1"/>
        <v>0.93826376048142812</v>
      </c>
      <c r="P56" s="25" t="s">
        <v>152</v>
      </c>
      <c r="Q56" s="25">
        <v>0</v>
      </c>
      <c r="R56" s="30">
        <f t="shared" si="3"/>
        <v>1.3328364816408644</v>
      </c>
      <c r="S56" s="30">
        <f t="shared" si="3"/>
        <v>7.9803903530655917</v>
      </c>
      <c r="T56" s="30">
        <f t="shared" si="3"/>
        <v>3.8062065460050309</v>
      </c>
      <c r="U56" s="30">
        <f t="shared" si="3"/>
        <v>1.5649386836551926</v>
      </c>
      <c r="V56" s="30" t="e">
        <f t="shared" si="3"/>
        <v>#VALUE!</v>
      </c>
      <c r="W56" s="31"/>
      <c r="X56" s="12">
        <v>11</v>
      </c>
      <c r="Y56" s="12">
        <v>178</v>
      </c>
      <c r="Z56" s="12" t="s">
        <v>153</v>
      </c>
      <c r="AE56" s="12">
        <v>11</v>
      </c>
      <c r="AF56" s="12">
        <v>548</v>
      </c>
      <c r="AG56" s="12" t="s">
        <v>17</v>
      </c>
    </row>
    <row r="57" spans="1:33">
      <c r="A57" s="17" t="s">
        <v>154</v>
      </c>
      <c r="B57" s="21">
        <v>117.45707979801219</v>
      </c>
      <c r="C57" s="21">
        <v>160.21535395780299</v>
      </c>
      <c r="D57" s="22">
        <v>130.68984560427626</v>
      </c>
      <c r="E57" s="32">
        <v>114.86675013179206</v>
      </c>
      <c r="F57" s="17" t="s">
        <v>71</v>
      </c>
      <c r="H57" s="25" t="s">
        <v>151</v>
      </c>
      <c r="I57" s="30">
        <f t="shared" si="0"/>
        <v>1.549120719219621</v>
      </c>
      <c r="J57" s="30">
        <f t="shared" si="0"/>
        <v>7.3055736696957752</v>
      </c>
      <c r="K57" s="30">
        <f t="shared" si="0"/>
        <v>3.6613255273559631</v>
      </c>
      <c r="L57" s="25" t="s">
        <v>151</v>
      </c>
      <c r="M57" s="30">
        <f t="shared" si="1"/>
        <v>-5.9101325288379858E-2</v>
      </c>
      <c r="N57" s="30">
        <f t="shared" si="1"/>
        <v>1.285237733156408</v>
      </c>
      <c r="O57" s="30">
        <f t="shared" si="1"/>
        <v>0.4486081433797029</v>
      </c>
      <c r="P57" s="25" t="s">
        <v>151</v>
      </c>
      <c r="Q57" s="25">
        <v>0</v>
      </c>
      <c r="R57" s="30">
        <f t="shared" si="3"/>
        <v>-0.2361958057178648</v>
      </c>
      <c r="S57" s="30">
        <f t="shared" si="3"/>
        <v>5.2409130238299184</v>
      </c>
      <c r="T57" s="30">
        <f t="shared" si="3"/>
        <v>1.8065436828223813</v>
      </c>
      <c r="U57" s="30">
        <f t="shared" si="3"/>
        <v>-1.032491960047488</v>
      </c>
      <c r="V57" s="30" t="e">
        <f t="shared" si="3"/>
        <v>#VALUE!</v>
      </c>
      <c r="W57" s="31"/>
      <c r="X57" s="12">
        <v>12</v>
      </c>
      <c r="Y57" s="12">
        <v>136</v>
      </c>
      <c r="Z57" s="12" t="s">
        <v>155</v>
      </c>
      <c r="AE57" s="12">
        <v>12</v>
      </c>
      <c r="AF57" s="12">
        <v>566</v>
      </c>
      <c r="AG57" s="12" t="s">
        <v>20</v>
      </c>
    </row>
    <row r="58" spans="1:33">
      <c r="A58" s="18" t="s">
        <v>156</v>
      </c>
      <c r="B58" s="22">
        <v>116.72154296707986</v>
      </c>
      <c r="C58" s="22">
        <v>161.52055216209865</v>
      </c>
      <c r="D58" s="22">
        <v>130.58261228170423</v>
      </c>
      <c r="E58" s="22">
        <v>114.11741649651159</v>
      </c>
      <c r="F58" s="18" t="s">
        <v>71</v>
      </c>
      <c r="H58" s="25" t="s">
        <v>151</v>
      </c>
      <c r="I58" s="30">
        <f t="shared" si="0"/>
        <v>0.18797796314302673</v>
      </c>
      <c r="J58" s="30">
        <f t="shared" si="0"/>
        <v>6.4903288166943574</v>
      </c>
      <c r="K58" s="30">
        <f t="shared" si="0"/>
        <v>2.5115912589386946</v>
      </c>
      <c r="L58" s="25" t="s">
        <v>151</v>
      </c>
      <c r="M58" s="30">
        <f t="shared" si="1"/>
        <v>-0.62621753596906471</v>
      </c>
      <c r="N58" s="30">
        <f t="shared" si="1"/>
        <v>0.81465238633708914</v>
      </c>
      <c r="O58" s="30">
        <f t="shared" si="1"/>
        <v>-8.2051763146717693E-2</v>
      </c>
      <c r="P58" s="25" t="s">
        <v>151</v>
      </c>
      <c r="Q58" s="25">
        <v>0</v>
      </c>
      <c r="R58" s="30">
        <f t="shared" si="3"/>
        <v>-2.4814393140370816</v>
      </c>
      <c r="S58" s="30">
        <f t="shared" si="3"/>
        <v>3.2986457568205951</v>
      </c>
      <c r="T58" s="30">
        <f t="shared" si="3"/>
        <v>-0.3278033239965561</v>
      </c>
      <c r="U58" s="30">
        <f t="shared" si="3"/>
        <v>-2.5839785677177818</v>
      </c>
      <c r="V58" s="30" t="e">
        <f t="shared" si="3"/>
        <v>#VALUE!</v>
      </c>
      <c r="W58" s="31"/>
      <c r="X58" s="12">
        <v>13</v>
      </c>
      <c r="Y58" s="12">
        <v>158</v>
      </c>
      <c r="Z58" s="12" t="s">
        <v>157</v>
      </c>
      <c r="AE58" s="12">
        <v>13</v>
      </c>
      <c r="AF58" s="12">
        <v>578</v>
      </c>
      <c r="AG58" s="12" t="s">
        <v>24</v>
      </c>
    </row>
    <row r="59" spans="1:33">
      <c r="A59" s="17" t="s">
        <v>158</v>
      </c>
      <c r="B59" s="21">
        <v>114.56991620348785</v>
      </c>
      <c r="C59" s="21">
        <v>160.49132661940124</v>
      </c>
      <c r="D59" s="22">
        <v>128.77031499520893</v>
      </c>
      <c r="E59" s="32">
        <v>112.13490102311778</v>
      </c>
      <c r="F59" s="17" t="s">
        <v>71</v>
      </c>
      <c r="H59" s="25" t="s">
        <v>151</v>
      </c>
      <c r="I59" s="30">
        <f t="shared" si="0"/>
        <v>-2.1924914255906369</v>
      </c>
      <c r="J59" s="30">
        <f t="shared" si="0"/>
        <v>3.4260189923580597</v>
      </c>
      <c r="K59" s="30">
        <f t="shared" si="0"/>
        <v>-9.8118704155691905E-2</v>
      </c>
      <c r="L59" s="25" t="s">
        <v>151</v>
      </c>
      <c r="M59" s="30">
        <f t="shared" si="1"/>
        <v>-1.8433844420638335</v>
      </c>
      <c r="N59" s="30">
        <f t="shared" si="1"/>
        <v>-0.6372102676224789</v>
      </c>
      <c r="O59" s="30">
        <f t="shared" si="1"/>
        <v>-1.3878549791802697</v>
      </c>
      <c r="P59" s="25" t="s">
        <v>151</v>
      </c>
      <c r="Q59" s="25">
        <v>0</v>
      </c>
      <c r="R59" s="30">
        <f t="shared" si="3"/>
        <v>-7.1721478262742338</v>
      </c>
      <c r="S59" s="30">
        <f t="shared" si="3"/>
        <v>-2.5245821824732229</v>
      </c>
      <c r="T59" s="30">
        <f t="shared" si="3"/>
        <v>-5.4369170021031259</v>
      </c>
      <c r="U59" s="30">
        <f t="shared" si="3"/>
        <v>-6.7700413076802075</v>
      </c>
      <c r="V59" s="30" t="e">
        <f t="shared" si="3"/>
        <v>#VALUE!</v>
      </c>
      <c r="W59" s="31"/>
      <c r="X59" s="12">
        <v>14</v>
      </c>
      <c r="Y59" s="12">
        <v>137</v>
      </c>
      <c r="Z59" s="12" t="s">
        <v>159</v>
      </c>
      <c r="AE59" s="12">
        <v>14</v>
      </c>
      <c r="AF59" s="12">
        <v>918</v>
      </c>
      <c r="AG59" s="12" t="s">
        <v>28</v>
      </c>
    </row>
    <row r="60" spans="1:33">
      <c r="A60" s="18" t="s">
        <v>160</v>
      </c>
      <c r="B60" s="22">
        <v>112.1273167576981</v>
      </c>
      <c r="C60" s="22">
        <v>159.17707051184772</v>
      </c>
      <c r="D60" s="22">
        <v>126.68524303815798</v>
      </c>
      <c r="E60" s="22">
        <v>109.71884876581611</v>
      </c>
      <c r="F60" s="36">
        <f>100*(((D60/D58)^2)-1)</f>
        <v>-5.8801225160479031</v>
      </c>
      <c r="G60" s="36">
        <f>100*(((D60/D58))-1)</f>
        <v>-2.9846004574778373</v>
      </c>
      <c r="H60" s="25" t="s">
        <v>161</v>
      </c>
      <c r="I60" s="30">
        <f t="shared" si="0"/>
        <v>-4.5940455695030131</v>
      </c>
      <c r="J60" s="30">
        <f t="shared" si="0"/>
        <v>0.62885379079293813</v>
      </c>
      <c r="K60" s="30">
        <f t="shared" si="0"/>
        <v>-2.6293414254950243</v>
      </c>
      <c r="L60" s="25" t="s">
        <v>161</v>
      </c>
      <c r="M60" s="30">
        <f t="shared" si="1"/>
        <v>-2.131972795940118</v>
      </c>
      <c r="N60" s="30">
        <f t="shared" si="1"/>
        <v>-0.81889541026115564</v>
      </c>
      <c r="O60" s="30">
        <f t="shared" si="1"/>
        <v>-1.6192178741882612</v>
      </c>
      <c r="P60" s="25" t="s">
        <v>162</v>
      </c>
      <c r="Q60" s="25">
        <v>0</v>
      </c>
      <c r="R60" s="30">
        <f t="shared" si="3"/>
        <v>-8.2590282329822138</v>
      </c>
      <c r="S60" s="30">
        <f t="shared" si="3"/>
        <v>-3.2355654669059652</v>
      </c>
      <c r="T60" s="30">
        <f t="shared" si="3"/>
        <v>-6.3212507803793505</v>
      </c>
      <c r="U60" s="30">
        <f t="shared" si="3"/>
        <v>-8.3438201815644764</v>
      </c>
      <c r="V60" s="30" t="e">
        <f t="shared" si="3"/>
        <v>#VALUE!</v>
      </c>
      <c r="W60" s="31"/>
      <c r="X60" s="12">
        <v>15</v>
      </c>
      <c r="Y60" s="12">
        <v>138</v>
      </c>
      <c r="Z60" s="12" t="s">
        <v>163</v>
      </c>
      <c r="AE60" s="12">
        <v>15</v>
      </c>
      <c r="AF60" s="12">
        <v>939</v>
      </c>
      <c r="AG60" s="12" t="s">
        <v>11</v>
      </c>
    </row>
    <row r="61" spans="1:33">
      <c r="A61" s="17" t="s">
        <v>164</v>
      </c>
      <c r="B61" s="21">
        <v>112.38667283545195</v>
      </c>
      <c r="C61" s="21">
        <v>162.45495777424176</v>
      </c>
      <c r="D61" s="22">
        <v>127.88257468238511</v>
      </c>
      <c r="E61" s="32">
        <v>109.67394611451064</v>
      </c>
      <c r="F61" s="17" t="s">
        <v>71</v>
      </c>
      <c r="H61" s="25" t="s">
        <v>161</v>
      </c>
      <c r="I61" s="30">
        <f t="shared" si="0"/>
        <v>-4.3168168077051483</v>
      </c>
      <c r="J61" s="30">
        <f t="shared" si="0"/>
        <v>1.3978709038265036</v>
      </c>
      <c r="K61" s="30">
        <f t="shared" si="0"/>
        <v>-2.1480405833452787</v>
      </c>
      <c r="L61" s="25" t="s">
        <v>161</v>
      </c>
      <c r="M61" s="30">
        <f t="shared" si="1"/>
        <v>0.23130498905481467</v>
      </c>
      <c r="N61" s="30">
        <f t="shared" si="1"/>
        <v>2.0592710067183218</v>
      </c>
      <c r="O61" s="30">
        <f t="shared" si="1"/>
        <v>0.94512321681103906</v>
      </c>
      <c r="P61" s="25" t="s">
        <v>161</v>
      </c>
      <c r="Q61" s="25">
        <v>0</v>
      </c>
      <c r="R61" s="30">
        <f t="shared" si="3"/>
        <v>0.92843502907102859</v>
      </c>
      <c r="S61" s="30">
        <f t="shared" si="3"/>
        <v>8.4950308497299787</v>
      </c>
      <c r="T61" s="30">
        <f t="shared" si="3"/>
        <v>3.8344268343611931</v>
      </c>
      <c r="U61" s="30">
        <f t="shared" si="3"/>
        <v>-0.16360030964451822</v>
      </c>
      <c r="V61" s="30" t="e">
        <f t="shared" si="3"/>
        <v>#VALUE!</v>
      </c>
      <c r="W61" s="31"/>
      <c r="X61" s="12">
        <v>16</v>
      </c>
      <c r="Y61" s="12">
        <v>196</v>
      </c>
      <c r="Z61" s="12" t="s">
        <v>165</v>
      </c>
      <c r="AE61" s="12">
        <v>16</v>
      </c>
      <c r="AF61" s="12">
        <v>944</v>
      </c>
      <c r="AG61" s="12" t="s">
        <v>12</v>
      </c>
    </row>
    <row r="62" spans="1:33">
      <c r="A62" s="17" t="s">
        <v>166</v>
      </c>
      <c r="B62" s="21">
        <v>113.00575226216661</v>
      </c>
      <c r="C62" s="21">
        <v>165.85617348667947</v>
      </c>
      <c r="D62" s="22">
        <v>129.35745015616976</v>
      </c>
      <c r="E62" s="32">
        <v>110.1591869588995</v>
      </c>
      <c r="F62" s="17" t="s">
        <v>71</v>
      </c>
      <c r="H62" s="25" t="s">
        <v>161</v>
      </c>
      <c r="I62" s="30">
        <f t="shared" si="0"/>
        <v>-3.1834660598697218</v>
      </c>
      <c r="J62" s="30">
        <f t="shared" si="0"/>
        <v>2.6842536547483364</v>
      </c>
      <c r="K62" s="30">
        <f t="shared" si="0"/>
        <v>-0.93822761248751885</v>
      </c>
      <c r="L62" s="25" t="s">
        <v>161</v>
      </c>
      <c r="M62" s="30">
        <f t="shared" si="1"/>
        <v>0.55084772161648754</v>
      </c>
      <c r="N62" s="30">
        <f t="shared" si="1"/>
        <v>2.0936361432343897</v>
      </c>
      <c r="O62" s="30">
        <f t="shared" si="1"/>
        <v>1.1533044884713295</v>
      </c>
      <c r="P62" s="25" t="s">
        <v>161</v>
      </c>
      <c r="Q62" s="25">
        <v>0</v>
      </c>
      <c r="R62" s="30">
        <f t="shared" si="3"/>
        <v>2.2216638294797475</v>
      </c>
      <c r="S62" s="30">
        <f t="shared" si="3"/>
        <v>8.64123334880329</v>
      </c>
      <c r="T62" s="30">
        <f t="shared" si="3"/>
        <v>4.6936400069756523</v>
      </c>
      <c r="U62" s="30">
        <f t="shared" si="3"/>
        <v>1.7815377911492902</v>
      </c>
      <c r="V62" s="30" t="e">
        <f t="shared" si="3"/>
        <v>#VALUE!</v>
      </c>
      <c r="W62" s="31"/>
      <c r="X62" s="12">
        <v>17</v>
      </c>
      <c r="Y62" s="12">
        <v>142</v>
      </c>
      <c r="Z62" s="12" t="s">
        <v>167</v>
      </c>
      <c r="AE62" s="12">
        <v>17</v>
      </c>
      <c r="AF62" s="12">
        <v>941</v>
      </c>
      <c r="AG62" s="12" t="s">
        <v>15</v>
      </c>
    </row>
    <row r="63" spans="1:33">
      <c r="A63" s="17" t="s">
        <v>168</v>
      </c>
      <c r="B63" s="21">
        <v>113.70609098065276</v>
      </c>
      <c r="C63" s="21">
        <v>168.13523359755931</v>
      </c>
      <c r="D63" s="22">
        <v>130.54019381228301</v>
      </c>
      <c r="E63" s="32">
        <v>110.93133565366387</v>
      </c>
      <c r="F63" s="17" t="s">
        <v>71</v>
      </c>
      <c r="H63" s="25" t="s">
        <v>161</v>
      </c>
      <c r="I63" s="30">
        <f t="shared" si="0"/>
        <v>-0.75397211716630164</v>
      </c>
      <c r="J63" s="30">
        <f t="shared" si="0"/>
        <v>4.7628162463167145</v>
      </c>
      <c r="K63" s="30">
        <f t="shared" si="0"/>
        <v>1.3744462900008525</v>
      </c>
      <c r="L63" s="25" t="s">
        <v>161</v>
      </c>
      <c r="M63" s="30">
        <f t="shared" si="1"/>
        <v>0.6197372297132242</v>
      </c>
      <c r="N63" s="30">
        <f t="shared" si="1"/>
        <v>1.3741183478243491</v>
      </c>
      <c r="O63" s="30">
        <f t="shared" si="1"/>
        <v>0.91432202372987437</v>
      </c>
      <c r="P63" s="25" t="s">
        <v>161</v>
      </c>
      <c r="Q63" s="25">
        <v>0</v>
      </c>
      <c r="R63" s="30">
        <f t="shared" si="3"/>
        <v>2.5020887304401551</v>
      </c>
      <c r="S63" s="30">
        <f t="shared" si="3"/>
        <v>5.6108068754148865</v>
      </c>
      <c r="T63" s="30">
        <f t="shared" si="3"/>
        <v>3.7077536232868136</v>
      </c>
      <c r="U63" s="30">
        <f t="shared" si="3"/>
        <v>2.8333728908576106</v>
      </c>
      <c r="V63" s="30" t="e">
        <f t="shared" si="3"/>
        <v>#VALUE!</v>
      </c>
      <c r="W63" s="31"/>
      <c r="X63" s="12">
        <v>18</v>
      </c>
      <c r="Y63" s="12">
        <v>182</v>
      </c>
      <c r="Z63" s="12" t="s">
        <v>169</v>
      </c>
      <c r="AE63" s="12">
        <v>18</v>
      </c>
      <c r="AF63" s="12">
        <v>946</v>
      </c>
      <c r="AG63" s="12" t="s">
        <v>16</v>
      </c>
    </row>
    <row r="64" spans="1:33">
      <c r="A64" s="17" t="s">
        <v>170</v>
      </c>
      <c r="B64" s="21">
        <v>114.28508916877482</v>
      </c>
      <c r="C64" s="21">
        <v>171.00616265148554</v>
      </c>
      <c r="D64" s="22">
        <v>131.8311673859294</v>
      </c>
      <c r="E64" s="32">
        <v>111.54971581991671</v>
      </c>
      <c r="F64" s="17" t="s">
        <v>71</v>
      </c>
      <c r="H64" s="25" t="s">
        <v>171</v>
      </c>
      <c r="I64" s="30">
        <f t="shared" si="0"/>
        <v>1.9243949409220029</v>
      </c>
      <c r="J64" s="30">
        <f t="shared" si="0"/>
        <v>7.431404599670266</v>
      </c>
      <c r="K64" s="30">
        <f t="shared" si="0"/>
        <v>4.0619761421000433</v>
      </c>
      <c r="L64" s="25" t="s">
        <v>171</v>
      </c>
      <c r="M64" s="30">
        <f t="shared" si="1"/>
        <v>0.50920595645185251</v>
      </c>
      <c r="N64" s="30">
        <f t="shared" si="1"/>
        <v>1.7075118596486139</v>
      </c>
      <c r="O64" s="30">
        <f t="shared" si="1"/>
        <v>0.98894718626112432</v>
      </c>
      <c r="P64" s="25" t="s">
        <v>171</v>
      </c>
      <c r="Q64" s="25">
        <v>0</v>
      </c>
      <c r="R64" s="30">
        <f t="shared" si="3"/>
        <v>2.0524341483530328</v>
      </c>
      <c r="S64" s="30">
        <f t="shared" si="3"/>
        <v>7.0069831107613112</v>
      </c>
      <c r="T64" s="30">
        <f t="shared" si="3"/>
        <v>4.0148575764747285</v>
      </c>
      <c r="U64" s="30">
        <f t="shared" si="3"/>
        <v>2.2484903498577458</v>
      </c>
      <c r="V64" s="30" t="e">
        <f t="shared" si="3"/>
        <v>#VALUE!</v>
      </c>
      <c r="W64" s="31"/>
      <c r="X64" s="12">
        <v>19</v>
      </c>
      <c r="Y64" s="12">
        <v>184</v>
      </c>
      <c r="Z64" s="12" t="s">
        <v>172</v>
      </c>
      <c r="AE64" s="12">
        <v>19</v>
      </c>
      <c r="AF64" s="12">
        <v>964</v>
      </c>
      <c r="AG64" s="12" t="s">
        <v>30</v>
      </c>
    </row>
    <row r="65" spans="1:33">
      <c r="A65" s="17" t="s">
        <v>173</v>
      </c>
      <c r="B65" s="21">
        <v>114.81321864078014</v>
      </c>
      <c r="C65" s="21">
        <v>173.57246778430954</v>
      </c>
      <c r="D65" s="22">
        <v>132.98853454916789</v>
      </c>
      <c r="E65" s="32">
        <v>112.10131120414005</v>
      </c>
      <c r="F65" s="17" t="s">
        <v>71</v>
      </c>
      <c r="H65" s="25" t="s">
        <v>171</v>
      </c>
      <c r="I65" s="30">
        <f t="shared" si="0"/>
        <v>2.1591045842961787</v>
      </c>
      <c r="J65" s="30">
        <f t="shared" si="0"/>
        <v>6.8434415067328391</v>
      </c>
      <c r="K65" s="30">
        <f t="shared" si="0"/>
        <v>3.9926939846684828</v>
      </c>
      <c r="L65" s="25" t="s">
        <v>171</v>
      </c>
      <c r="M65" s="30">
        <f t="shared" si="1"/>
        <v>0.46211581567336957</v>
      </c>
      <c r="N65" s="30">
        <f t="shared" si="1"/>
        <v>1.5007091516661797</v>
      </c>
      <c r="O65" s="30">
        <f t="shared" si="1"/>
        <v>0.87791619097958851</v>
      </c>
      <c r="P65" s="25" t="s">
        <v>171</v>
      </c>
      <c r="Q65" s="25">
        <v>0</v>
      </c>
      <c r="R65" s="30">
        <f t="shared" si="3"/>
        <v>1.8613158440460742</v>
      </c>
      <c r="S65" s="30">
        <f t="shared" si="3"/>
        <v>6.1393212718335644</v>
      </c>
      <c r="T65" s="30">
        <f t="shared" si="3"/>
        <v>3.5581802251964501</v>
      </c>
      <c r="U65" s="30">
        <f t="shared" si="3"/>
        <v>1.9926548791418419</v>
      </c>
      <c r="V65" s="30" t="e">
        <f t="shared" si="3"/>
        <v>#VALUE!</v>
      </c>
      <c r="W65" s="31"/>
      <c r="X65" s="12">
        <v>20</v>
      </c>
      <c r="Y65" s="12">
        <v>144</v>
      </c>
      <c r="Z65" s="12" t="s">
        <v>174</v>
      </c>
      <c r="AE65" s="12">
        <v>20</v>
      </c>
      <c r="AF65" s="12">
        <v>968</v>
      </c>
      <c r="AG65" s="12" t="s">
        <v>175</v>
      </c>
    </row>
    <row r="66" spans="1:33">
      <c r="A66" s="17" t="s">
        <v>176</v>
      </c>
      <c r="B66" s="21">
        <v>115.41556849126309</v>
      </c>
      <c r="C66" s="21">
        <v>176.30364776952061</v>
      </c>
      <c r="D66" s="22">
        <v>134.24467954683246</v>
      </c>
      <c r="E66" s="32">
        <v>112.69363195427825</v>
      </c>
      <c r="F66" s="17" t="s">
        <v>71</v>
      </c>
      <c r="H66" s="25" t="s">
        <v>171</v>
      </c>
      <c r="I66" s="30">
        <f t="shared" si="0"/>
        <v>2.1324721802708391</v>
      </c>
      <c r="J66" s="30">
        <f t="shared" si="0"/>
        <v>6.2991169175142137</v>
      </c>
      <c r="K66" s="30">
        <f t="shared" si="0"/>
        <v>3.7780811114956903</v>
      </c>
      <c r="L66" s="25" t="s">
        <v>171</v>
      </c>
      <c r="M66" s="30">
        <f t="shared" si="1"/>
        <v>0.52463458268472429</v>
      </c>
      <c r="N66" s="30">
        <f t="shared" si="1"/>
        <v>1.5735099120702589</v>
      </c>
      <c r="O66" s="30">
        <f t="shared" si="1"/>
        <v>0.94455134942490471</v>
      </c>
      <c r="P66" s="25" t="s">
        <v>171</v>
      </c>
      <c r="Q66" s="25">
        <v>0</v>
      </c>
      <c r="R66" s="30">
        <f t="shared" si="3"/>
        <v>2.1151106536900111</v>
      </c>
      <c r="S66" s="30">
        <f t="shared" si="3"/>
        <v>6.4441601474563903</v>
      </c>
      <c r="T66" s="30">
        <f t="shared" si="3"/>
        <v>3.8320739116727065</v>
      </c>
      <c r="U66" s="30">
        <f t="shared" si="3"/>
        <v>2.1303296370385416</v>
      </c>
      <c r="V66" s="30" t="e">
        <f t="shared" si="3"/>
        <v>#VALUE!</v>
      </c>
      <c r="W66" s="31"/>
      <c r="X66" s="12">
        <v>21</v>
      </c>
      <c r="Y66" s="12">
        <v>146</v>
      </c>
      <c r="Z66" s="12" t="s">
        <v>177</v>
      </c>
      <c r="AE66" s="12">
        <v>21</v>
      </c>
      <c r="AF66" s="12">
        <v>922</v>
      </c>
      <c r="AG66" s="12" t="s">
        <v>21</v>
      </c>
    </row>
    <row r="67" spans="1:33">
      <c r="A67" s="17" t="s">
        <v>178</v>
      </c>
      <c r="B67" s="21">
        <v>116.04743325580706</v>
      </c>
      <c r="C67" s="21">
        <v>179.28523592484166</v>
      </c>
      <c r="D67" s="22">
        <v>135.59430564337691</v>
      </c>
      <c r="E67" s="32">
        <v>113.29435855956524</v>
      </c>
      <c r="F67" s="17" t="s">
        <v>71</v>
      </c>
      <c r="H67" s="25" t="s">
        <v>171</v>
      </c>
      <c r="I67" s="30">
        <f t="shared" si="0"/>
        <v>2.0591177262022642</v>
      </c>
      <c r="J67" s="30">
        <f t="shared" si="0"/>
        <v>6.6315679876892908</v>
      </c>
      <c r="K67" s="30">
        <f t="shared" si="0"/>
        <v>3.871690154192442</v>
      </c>
      <c r="L67" s="25" t="s">
        <v>171</v>
      </c>
      <c r="M67" s="30">
        <f t="shared" si="1"/>
        <v>0.54746926502537985</v>
      </c>
      <c r="N67" s="30">
        <f t="shared" si="1"/>
        <v>1.6911664580070651</v>
      </c>
      <c r="O67" s="30">
        <f t="shared" si="1"/>
        <v>1.0053479222419615</v>
      </c>
      <c r="P67" s="25" t="s">
        <v>171</v>
      </c>
      <c r="Q67" s="25">
        <v>0</v>
      </c>
      <c r="R67" s="30">
        <f t="shared" si="3"/>
        <v>2.2079261412677464</v>
      </c>
      <c r="S67" s="30">
        <f t="shared" si="3"/>
        <v>6.9382113753860164</v>
      </c>
      <c r="T67" s="30">
        <f t="shared" si="3"/>
        <v>4.0824426291053317</v>
      </c>
      <c r="U67" s="30">
        <f t="shared" si="3"/>
        <v>2.1493568102123994</v>
      </c>
      <c r="V67" s="30" t="e">
        <f t="shared" si="3"/>
        <v>#VALUE!</v>
      </c>
      <c r="W67" s="31"/>
      <c r="X67" s="12">
        <v>22</v>
      </c>
      <c r="Y67" s="12">
        <v>112</v>
      </c>
      <c r="Z67" s="12" t="s">
        <v>179</v>
      </c>
      <c r="AE67" s="12">
        <v>22</v>
      </c>
      <c r="AF67" s="12">
        <v>926</v>
      </c>
      <c r="AG67" s="12" t="s">
        <v>180</v>
      </c>
    </row>
    <row r="68" spans="1:33">
      <c r="A68" s="17" t="s">
        <v>181</v>
      </c>
      <c r="B68" s="17">
        <v>116.71682050727334</v>
      </c>
      <c r="C68" s="17">
        <v>183.16124225663256</v>
      </c>
      <c r="D68" s="18">
        <v>137.25713445237804</v>
      </c>
      <c r="E68" s="17">
        <v>113.91624777357092</v>
      </c>
      <c r="F68" s="17" t="s">
        <v>71</v>
      </c>
      <c r="H68" s="25" t="s">
        <v>182</v>
      </c>
      <c r="I68" s="30">
        <f t="shared" ref="I68:K71" si="4">100*(B68/B64-1)</f>
        <v>2.1277765596414477</v>
      </c>
      <c r="J68" s="30">
        <f t="shared" si="4"/>
        <v>7.107977523546527</v>
      </c>
      <c r="K68" s="30">
        <f t="shared" si="4"/>
        <v>4.1158454211092321</v>
      </c>
      <c r="L68" s="25" t="s">
        <v>182</v>
      </c>
      <c r="M68" s="30">
        <f t="shared" ref="M68:O71" si="5">100*(B68/B67-1)</f>
        <v>0.57682210858616134</v>
      </c>
      <c r="N68" s="30">
        <f t="shared" si="5"/>
        <v>2.1619216506013839</v>
      </c>
      <c r="O68" s="30">
        <f t="shared" si="5"/>
        <v>1.2263264309745336</v>
      </c>
      <c r="P68" s="25" t="s">
        <v>182</v>
      </c>
      <c r="Q68" s="25">
        <v>0</v>
      </c>
      <c r="R68" s="30">
        <f t="shared" ref="R68:V71" si="6">100*(((B68/B67)^4)-1)</f>
        <v>2.3273287387118202</v>
      </c>
      <c r="S68" s="30">
        <f t="shared" si="6"/>
        <v>8.9321846079539746</v>
      </c>
      <c r="T68" s="30">
        <f t="shared" si="6"/>
        <v>4.9962782738689926</v>
      </c>
      <c r="U68" s="30">
        <f t="shared" si="6"/>
        <v>2.2138028625405148</v>
      </c>
      <c r="V68" s="30" t="e">
        <f t="shared" si="6"/>
        <v>#VALUE!</v>
      </c>
      <c r="X68" s="12">
        <v>23</v>
      </c>
      <c r="Y68" s="12">
        <v>111</v>
      </c>
      <c r="Z68" s="12" t="s">
        <v>183</v>
      </c>
      <c r="AE68" s="12">
        <v>23</v>
      </c>
      <c r="AF68" s="12">
        <v>186</v>
      </c>
      <c r="AG68" s="12" t="s">
        <v>25</v>
      </c>
    </row>
    <row r="69" spans="1:33">
      <c r="A69" s="17" t="s">
        <v>184</v>
      </c>
      <c r="B69" s="17">
        <v>117.49078639847619</v>
      </c>
      <c r="C69" s="17">
        <v>185.72354936000991</v>
      </c>
      <c r="D69" s="18">
        <v>138.58114620018745</v>
      </c>
      <c r="E69" s="17">
        <v>114.61862298593577</v>
      </c>
      <c r="F69" s="17" t="s">
        <v>71</v>
      </c>
      <c r="H69" s="25" t="s">
        <v>182</v>
      </c>
      <c r="I69" s="30">
        <f t="shared" si="4"/>
        <v>2.3321075651345113</v>
      </c>
      <c r="J69" s="30">
        <f t="shared" si="4"/>
        <v>7.0005812159103176</v>
      </c>
      <c r="K69" s="30">
        <f t="shared" si="4"/>
        <v>4.2053336928469465</v>
      </c>
      <c r="L69" s="25" t="s">
        <v>182</v>
      </c>
      <c r="M69" s="30">
        <f t="shared" si="5"/>
        <v>0.66311426908225446</v>
      </c>
      <c r="N69" s="30">
        <f t="shared" si="5"/>
        <v>1.3989352069294414</v>
      </c>
      <c r="O69" s="30">
        <f t="shared" si="5"/>
        <v>0.96462144069369149</v>
      </c>
      <c r="P69" s="25" t="s">
        <v>182</v>
      </c>
      <c r="Q69" s="25">
        <v>0</v>
      </c>
      <c r="R69" s="30">
        <f t="shared" si="6"/>
        <v>2.678957135698945</v>
      </c>
      <c r="S69" s="30">
        <f t="shared" si="6"/>
        <v>5.7142609379460696</v>
      </c>
      <c r="T69" s="30">
        <f t="shared" si="6"/>
        <v>3.9146753300128401</v>
      </c>
      <c r="U69" s="30">
        <f t="shared" si="6"/>
        <v>2.4891898666278278</v>
      </c>
      <c r="V69" s="30" t="e">
        <f t="shared" si="6"/>
        <v>#VALUE!</v>
      </c>
      <c r="AE69" s="12">
        <v>24</v>
      </c>
      <c r="AF69" s="12">
        <v>564</v>
      </c>
      <c r="AG69" s="12" t="s">
        <v>185</v>
      </c>
    </row>
    <row r="70" spans="1:33">
      <c r="A70" s="17" t="s">
        <v>186</v>
      </c>
      <c r="B70" s="17">
        <v>118.25971331894803</v>
      </c>
      <c r="C70" s="17">
        <v>188.92839233654081</v>
      </c>
      <c r="D70" s="18">
        <v>140.09634257422948</v>
      </c>
      <c r="E70" s="17">
        <v>115.34223221388331</v>
      </c>
      <c r="F70" s="17" t="s">
        <v>71</v>
      </c>
      <c r="H70" s="25" t="s">
        <v>182</v>
      </c>
      <c r="I70" s="30">
        <f t="shared" si="4"/>
        <v>2.4642644531099211</v>
      </c>
      <c r="J70" s="30">
        <f t="shared" si="4"/>
        <v>7.1607960054940856</v>
      </c>
      <c r="K70" s="30">
        <f t="shared" si="4"/>
        <v>4.3589534029582211</v>
      </c>
      <c r="L70" s="25" t="s">
        <v>182</v>
      </c>
      <c r="M70" s="30">
        <f t="shared" si="5"/>
        <v>0.65445720812862263</v>
      </c>
      <c r="N70" s="30">
        <f t="shared" si="5"/>
        <v>1.7255986047943539</v>
      </c>
      <c r="O70" s="30">
        <f t="shared" si="5"/>
        <v>1.0933640077224194</v>
      </c>
      <c r="P70" s="25" t="s">
        <v>182</v>
      </c>
      <c r="Q70" s="25">
        <v>0</v>
      </c>
      <c r="R70" s="30">
        <f t="shared" si="6"/>
        <v>2.643639995539826</v>
      </c>
      <c r="S70" s="30">
        <f t="shared" si="6"/>
        <v>7.0831200379703585</v>
      </c>
      <c r="T70" s="30">
        <f t="shared" si="6"/>
        <v>4.4457069737314114</v>
      </c>
      <c r="U70" s="30">
        <f t="shared" si="6"/>
        <v>2.5492909249195117</v>
      </c>
      <c r="V70" s="30" t="e">
        <f t="shared" si="6"/>
        <v>#VALUE!</v>
      </c>
      <c r="AE70" s="12">
        <v>25</v>
      </c>
      <c r="AF70" s="12">
        <v>199</v>
      </c>
      <c r="AG70" s="12" t="s">
        <v>23</v>
      </c>
    </row>
    <row r="71" spans="1:33">
      <c r="A71" s="17" t="s">
        <v>187</v>
      </c>
      <c r="B71" s="17">
        <v>119.00083166737103</v>
      </c>
      <c r="C71" s="17">
        <v>192.03107864428793</v>
      </c>
      <c r="D71" s="18">
        <v>141.5572985880336</v>
      </c>
      <c r="E71" s="17">
        <v>116.01565033485709</v>
      </c>
      <c r="F71" s="17" t="s">
        <v>71</v>
      </c>
      <c r="H71" s="25" t="s">
        <v>182</v>
      </c>
      <c r="I71" s="30">
        <f t="shared" si="4"/>
        <v>2.5449924472294772</v>
      </c>
      <c r="J71" s="30">
        <f t="shared" si="4"/>
        <v>7.1092539515018816</v>
      </c>
      <c r="K71" s="30">
        <f t="shared" si="4"/>
        <v>4.3976720971895311</v>
      </c>
      <c r="L71" s="25" t="s">
        <v>182</v>
      </c>
      <c r="M71" s="30">
        <f t="shared" si="5"/>
        <v>0.62668708355837488</v>
      </c>
      <c r="N71" s="30">
        <f t="shared" si="5"/>
        <v>1.6422551789993856</v>
      </c>
      <c r="O71" s="30">
        <f t="shared" si="5"/>
        <v>1.0428223799133329</v>
      </c>
      <c r="P71" s="25" t="s">
        <v>182</v>
      </c>
      <c r="Q71" s="25">
        <v>0</v>
      </c>
      <c r="R71" s="30">
        <f t="shared" si="6"/>
        <v>2.5304111397245643</v>
      </c>
      <c r="S71" s="30">
        <f t="shared" si="6"/>
        <v>6.7326197804435939</v>
      </c>
      <c r="T71" s="30">
        <f t="shared" si="6"/>
        <v>4.2369930319994253</v>
      </c>
      <c r="U71" s="30">
        <f t="shared" si="6"/>
        <v>2.3559061006934945</v>
      </c>
      <c r="V71" s="30" t="e">
        <f t="shared" si="6"/>
        <v>#VALUE!</v>
      </c>
    </row>
    <row r="79" spans="1:33">
      <c r="AE79" s="12" t="s">
        <v>188</v>
      </c>
    </row>
    <row r="80" spans="1:33">
      <c r="AE80" s="12" t="s">
        <v>189</v>
      </c>
    </row>
    <row r="96" spans="31:31">
      <c r="AE96" s="12" t="s">
        <v>190</v>
      </c>
    </row>
    <row r="110" spans="31:31">
      <c r="AE110" s="12" t="s">
        <v>191</v>
      </c>
    </row>
    <row r="128" spans="31:31">
      <c r="AE128" s="12" t="s">
        <v>192</v>
      </c>
    </row>
    <row r="139" spans="31:31">
      <c r="AE139" s="12" t="s">
        <v>193</v>
      </c>
    </row>
    <row r="182" spans="31:31">
      <c r="AE182" s="12" t="s">
        <v>194</v>
      </c>
    </row>
    <row r="197" spans="31:31">
      <c r="AE197" s="12" t="s">
        <v>189</v>
      </c>
    </row>
  </sheetData>
  <pageMargins left="0.75" right="0.75" top="1" bottom="1" header="0.5" footer="0.5"/>
  <pageSetup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3300"/>
  </sheetPr>
  <dimension ref="A1:AI78"/>
  <sheetViews>
    <sheetView topLeftCell="O2" workbookViewId="0">
      <selection activeCell="R30" sqref="R30"/>
    </sheetView>
  </sheetViews>
  <sheetFormatPr defaultRowHeight="15"/>
  <cols>
    <col min="1" max="1" width="21.85546875" style="42" bestFit="1" customWidth="1"/>
    <col min="2" max="2" width="9.140625" style="42"/>
    <col min="3" max="5" width="19.140625" style="42" customWidth="1"/>
    <col min="6" max="6" width="25.140625" style="42" customWidth="1"/>
    <col min="7" max="7" width="15.85546875" style="42" customWidth="1"/>
    <col min="8" max="8" width="18.28515625" style="42" customWidth="1"/>
    <col min="9" max="10" width="15.85546875" style="42" customWidth="1"/>
    <col min="11" max="13" width="16.7109375" style="42" customWidth="1"/>
    <col min="14" max="15" width="20" style="42" customWidth="1"/>
    <col min="16" max="16" width="9.140625" style="42"/>
    <col min="17" max="17" width="17.42578125" style="42" customWidth="1"/>
    <col min="18" max="18" width="21.85546875" style="42" bestFit="1" customWidth="1"/>
    <col min="19" max="16384" width="9.140625" style="42"/>
  </cols>
  <sheetData>
    <row r="1" spans="1:35" ht="15" customHeight="1">
      <c r="B1" s="43"/>
      <c r="C1" s="43"/>
      <c r="D1" s="98" t="s">
        <v>276</v>
      </c>
      <c r="E1" s="99"/>
      <c r="F1" s="99"/>
      <c r="G1" s="100"/>
      <c r="H1" s="44"/>
      <c r="I1" s="44"/>
      <c r="J1" s="44"/>
      <c r="K1" s="43"/>
      <c r="L1" s="43"/>
      <c r="M1" s="45"/>
      <c r="N1" s="45"/>
      <c r="O1" s="45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</row>
    <row r="2" spans="1:35">
      <c r="B2" s="43"/>
      <c r="C2" s="43"/>
      <c r="D2" s="101"/>
      <c r="E2" s="102"/>
      <c r="F2" s="102"/>
      <c r="G2" s="103"/>
      <c r="H2" s="44"/>
      <c r="I2" s="44"/>
      <c r="J2" s="44"/>
      <c r="K2" s="43"/>
      <c r="L2" s="43"/>
      <c r="M2" s="45"/>
      <c r="N2" s="45"/>
      <c r="O2" s="45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</row>
    <row r="3" spans="1:35">
      <c r="A3" s="43"/>
      <c r="B3" s="43"/>
      <c r="C3" s="46" t="s">
        <v>277</v>
      </c>
      <c r="D3" s="47" t="s">
        <v>1</v>
      </c>
      <c r="E3" s="47"/>
      <c r="F3" s="47" t="s">
        <v>278</v>
      </c>
      <c r="G3" s="46" t="s">
        <v>279</v>
      </c>
      <c r="H3" s="46" t="s">
        <v>280</v>
      </c>
      <c r="I3" s="47" t="s">
        <v>278</v>
      </c>
      <c r="J3" s="46" t="s">
        <v>279</v>
      </c>
      <c r="K3" s="43"/>
      <c r="L3" s="43"/>
      <c r="M3" s="48" t="s">
        <v>281</v>
      </c>
      <c r="N3" s="48" t="s">
        <v>282</v>
      </c>
      <c r="O3" s="49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</row>
    <row r="4" spans="1:35" ht="76.5" customHeight="1">
      <c r="A4" s="43"/>
      <c r="B4" s="43"/>
      <c r="C4" s="50" t="s">
        <v>283</v>
      </c>
      <c r="D4" s="51" t="s">
        <v>0</v>
      </c>
      <c r="E4" s="51" t="s">
        <v>284</v>
      </c>
      <c r="F4" s="51" t="s">
        <v>37</v>
      </c>
      <c r="G4" s="50" t="s">
        <v>285</v>
      </c>
      <c r="H4" s="52" t="s">
        <v>286</v>
      </c>
      <c r="I4" s="52" t="s">
        <v>286</v>
      </c>
      <c r="J4" s="52" t="s">
        <v>286</v>
      </c>
      <c r="K4" s="51" t="s">
        <v>287</v>
      </c>
      <c r="L4" s="51" t="s">
        <v>288</v>
      </c>
      <c r="M4" s="51" t="s">
        <v>289</v>
      </c>
      <c r="N4" s="51" t="s">
        <v>290</v>
      </c>
      <c r="O4" s="53"/>
      <c r="P4" s="43" t="s">
        <v>291</v>
      </c>
      <c r="Q4" s="50" t="s">
        <v>292</v>
      </c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</row>
    <row r="5" spans="1:35">
      <c r="A5" s="54" t="s">
        <v>16</v>
      </c>
      <c r="B5" s="55" t="s">
        <v>293</v>
      </c>
      <c r="C5" s="56">
        <v>-23.287727613068277</v>
      </c>
      <c r="D5" s="57">
        <v>-28.097678190196397</v>
      </c>
      <c r="E5" s="57">
        <f t="shared" ref="E5:E33" si="0">$D$34</f>
        <v>-13.53740683094764</v>
      </c>
      <c r="F5" s="58">
        <f>VLOOKUP(B5,$C$46:$D$78,2,FALSE)</f>
        <v>-6.8639895921660816</v>
      </c>
      <c r="G5" s="56">
        <v>44.907551805447802</v>
      </c>
      <c r="H5" s="56">
        <f t="shared" ref="H5:H33" si="1">D5-$D$34</f>
        <v>-14.560271359248757</v>
      </c>
      <c r="I5" s="56">
        <f t="shared" ref="I5:I33" si="2">F5-$F$34</f>
        <v>-2.8573636263620124</v>
      </c>
      <c r="J5" s="56">
        <f t="shared" ref="J5:J33" si="3">G5-$G$34</f>
        <v>26.496737055709669</v>
      </c>
      <c r="K5" s="59">
        <f t="shared" ref="K5:K33" si="4">I5*$S$6</f>
        <v>-2.0001545384534087</v>
      </c>
      <c r="L5" s="60">
        <f t="shared" ref="L5:L33" si="5">J5*$S$8</f>
        <v>-7.4190863755987078</v>
      </c>
      <c r="M5" s="56">
        <f t="shared" ref="M5:M33" si="6">L5+K5</f>
        <v>-9.4192409140521161</v>
      </c>
      <c r="N5" s="61">
        <f t="shared" ref="N5:N34" si="7">H5-M5</f>
        <v>-5.1410304451966411</v>
      </c>
      <c r="O5" s="62">
        <f>D5-M5</f>
        <v>-18.67843727614428</v>
      </c>
      <c r="P5" s="63">
        <v>-12.687904777777781</v>
      </c>
      <c r="Q5" s="63">
        <f t="shared" ref="Q5:Q33" si="8">P5-$D$34</f>
        <v>0.84950205316985894</v>
      </c>
      <c r="R5" s="64" t="s">
        <v>294</v>
      </c>
      <c r="S5" s="64"/>
      <c r="T5" s="64"/>
      <c r="U5" s="64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</row>
    <row r="6" spans="1:35">
      <c r="A6" s="54" t="s">
        <v>15</v>
      </c>
      <c r="B6" s="55" t="s">
        <v>295</v>
      </c>
      <c r="C6" s="56">
        <v>-28.083109555911946</v>
      </c>
      <c r="D6" s="57">
        <v>-26.586981030146902</v>
      </c>
      <c r="E6" s="57">
        <f t="shared" si="0"/>
        <v>-13.53740683094764</v>
      </c>
      <c r="F6" s="58">
        <f t="shared" ref="F6:F33" si="9">VLOOKUP(B6,$C$46:$D$78,2,FALSE)</f>
        <v>-4.6588211359931559</v>
      </c>
      <c r="G6" s="56">
        <v>71.268336080999035</v>
      </c>
      <c r="H6" s="56">
        <f t="shared" si="1"/>
        <v>-13.049574199199261</v>
      </c>
      <c r="I6" s="56">
        <f t="shared" si="2"/>
        <v>-0.65219517018908668</v>
      </c>
      <c r="J6" s="56">
        <f t="shared" si="3"/>
        <v>52.857521331260898</v>
      </c>
      <c r="K6" s="59">
        <f t="shared" si="4"/>
        <v>-0.45653661913236065</v>
      </c>
      <c r="L6" s="60">
        <f t="shared" si="5"/>
        <v>-14.800105972753054</v>
      </c>
      <c r="M6" s="56">
        <f t="shared" si="6"/>
        <v>-15.256642591885415</v>
      </c>
      <c r="N6" s="61">
        <f t="shared" si="7"/>
        <v>2.2070683926861534</v>
      </c>
      <c r="O6" s="62">
        <f t="shared" ref="O6:O32" si="10">D6-M6</f>
        <v>-11.330338438261487</v>
      </c>
      <c r="P6" s="63">
        <v>-12.687904777777781</v>
      </c>
      <c r="Q6" s="63">
        <f t="shared" si="8"/>
        <v>0.84950205316985894</v>
      </c>
      <c r="R6" s="65" t="s">
        <v>296</v>
      </c>
      <c r="S6" s="66">
        <v>0.7</v>
      </c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</row>
    <row r="7" spans="1:35">
      <c r="A7" s="54" t="s">
        <v>11</v>
      </c>
      <c r="B7" s="55" t="s">
        <v>297</v>
      </c>
      <c r="C7" s="56">
        <v>-19.349233944390264</v>
      </c>
      <c r="D7" s="57">
        <v>-25.053424535421243</v>
      </c>
      <c r="E7" s="57">
        <f t="shared" si="0"/>
        <v>-13.53740683094764</v>
      </c>
      <c r="F7" s="58">
        <f t="shared" si="9"/>
        <v>-7.671888478534588</v>
      </c>
      <c r="G7" s="56">
        <v>49.733380899203496</v>
      </c>
      <c r="H7" s="56">
        <f t="shared" si="1"/>
        <v>-11.516017704473603</v>
      </c>
      <c r="I7" s="56">
        <f t="shared" si="2"/>
        <v>-3.6652625127305187</v>
      </c>
      <c r="J7" s="56">
        <f t="shared" si="3"/>
        <v>31.322566149465363</v>
      </c>
      <c r="K7" s="59">
        <f t="shared" si="4"/>
        <v>-2.565683758911363</v>
      </c>
      <c r="L7" s="60">
        <f t="shared" si="5"/>
        <v>-8.770318521850303</v>
      </c>
      <c r="M7" s="56">
        <f t="shared" si="6"/>
        <v>-11.336002280761665</v>
      </c>
      <c r="N7" s="61">
        <f t="shared" si="7"/>
        <v>-0.18001542371193757</v>
      </c>
      <c r="O7" s="62">
        <f t="shared" si="10"/>
        <v>-13.717422254659578</v>
      </c>
      <c r="P7" s="63">
        <v>-12.687904777777781</v>
      </c>
      <c r="Q7" s="63">
        <f t="shared" si="8"/>
        <v>0.84950205316985894</v>
      </c>
      <c r="R7" s="65"/>
      <c r="S7" s="65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</row>
    <row r="8" spans="1:35">
      <c r="A8" s="54" t="s">
        <v>21</v>
      </c>
      <c r="B8" s="55" t="s">
        <v>298</v>
      </c>
      <c r="C8" s="56">
        <v>-20.492407735800022</v>
      </c>
      <c r="D8" s="57">
        <v>-24.391005693968669</v>
      </c>
      <c r="E8" s="57">
        <f t="shared" si="0"/>
        <v>-13.53740683094764</v>
      </c>
      <c r="F8" s="58">
        <f t="shared" si="9"/>
        <v>-3.3147107757251564</v>
      </c>
      <c r="G8" s="56">
        <v>14.060568603213843</v>
      </c>
      <c r="H8" s="56">
        <f t="shared" si="1"/>
        <v>-10.853598863021029</v>
      </c>
      <c r="I8" s="56">
        <f t="shared" si="2"/>
        <v>0.69191519007891289</v>
      </c>
      <c r="J8" s="56">
        <f t="shared" si="3"/>
        <v>-4.3502461465242899</v>
      </c>
      <c r="K8" s="59">
        <f t="shared" si="4"/>
        <v>0.484340633055239</v>
      </c>
      <c r="L8" s="60">
        <f t="shared" si="5"/>
        <v>1.2180689210268012</v>
      </c>
      <c r="M8" s="56">
        <f t="shared" si="6"/>
        <v>1.7024095540820401</v>
      </c>
      <c r="N8" s="61">
        <f t="shared" si="7"/>
        <v>-12.556008417103069</v>
      </c>
      <c r="O8" s="62">
        <f t="shared" si="10"/>
        <v>-26.093415248050711</v>
      </c>
      <c r="P8" s="63">
        <v>-12.687904777777781</v>
      </c>
      <c r="Q8" s="63">
        <f t="shared" si="8"/>
        <v>0.84950205316985894</v>
      </c>
      <c r="R8" s="65" t="s">
        <v>299</v>
      </c>
      <c r="S8" s="65">
        <v>-0.28000000000000003</v>
      </c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</row>
    <row r="9" spans="1:35">
      <c r="A9" s="54" t="s">
        <v>25</v>
      </c>
      <c r="B9" s="55" t="s">
        <v>300</v>
      </c>
      <c r="C9" s="56">
        <v>-19.441696572123014</v>
      </c>
      <c r="D9" s="57">
        <v>-23.261210386740707</v>
      </c>
      <c r="E9" s="57">
        <f t="shared" si="0"/>
        <v>-13.53740683094764</v>
      </c>
      <c r="F9" s="58">
        <f t="shared" si="9"/>
        <v>-1.7938370976482942</v>
      </c>
      <c r="G9" s="56">
        <v>12.90211146323216</v>
      </c>
      <c r="H9" s="56">
        <f t="shared" si="1"/>
        <v>-9.7238035557930669</v>
      </c>
      <c r="I9" s="56">
        <f t="shared" si="2"/>
        <v>2.212788868155775</v>
      </c>
      <c r="J9" s="56">
        <f t="shared" si="3"/>
        <v>-5.5087032865059733</v>
      </c>
      <c r="K9" s="59">
        <f t="shared" si="4"/>
        <v>1.5489522077090425</v>
      </c>
      <c r="L9" s="60">
        <f t="shared" si="5"/>
        <v>1.5424369202216728</v>
      </c>
      <c r="M9" s="56">
        <f t="shared" si="6"/>
        <v>3.0913891279307153</v>
      </c>
      <c r="N9" s="61">
        <f t="shared" si="7"/>
        <v>-12.815192683723783</v>
      </c>
      <c r="O9" s="62">
        <f t="shared" si="10"/>
        <v>-26.352599514671422</v>
      </c>
      <c r="P9" s="63">
        <v>-12.687904777777781</v>
      </c>
      <c r="Q9" s="63">
        <f t="shared" si="8"/>
        <v>0.84950205316985894</v>
      </c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</row>
    <row r="10" spans="1:35">
      <c r="A10" s="54" t="s">
        <v>36</v>
      </c>
      <c r="B10" s="67" t="s">
        <v>301</v>
      </c>
      <c r="C10" s="56">
        <v>-19.1326071559334</v>
      </c>
      <c r="D10" s="57">
        <v>-21.764098345963099</v>
      </c>
      <c r="E10" s="57">
        <f t="shared" si="0"/>
        <v>-13.53740683094764</v>
      </c>
      <c r="F10" s="58">
        <f t="shared" si="9"/>
        <v>-5.3763629327636711</v>
      </c>
      <c r="G10" s="56">
        <v>21.152199680950574</v>
      </c>
      <c r="H10" s="56">
        <f t="shared" si="1"/>
        <v>-8.2266915150154585</v>
      </c>
      <c r="I10" s="56">
        <f t="shared" si="2"/>
        <v>-1.3697369669596018</v>
      </c>
      <c r="J10" s="56">
        <f t="shared" si="3"/>
        <v>2.7413849312124405</v>
      </c>
      <c r="K10" s="59">
        <f t="shared" si="4"/>
        <v>-0.95881587687172121</v>
      </c>
      <c r="L10" s="60">
        <f t="shared" si="5"/>
        <v>-0.76758778073948342</v>
      </c>
      <c r="M10" s="56">
        <f t="shared" si="6"/>
        <v>-1.7264036576112045</v>
      </c>
      <c r="N10" s="61">
        <f t="shared" si="7"/>
        <v>-6.5002878574042544</v>
      </c>
      <c r="O10" s="62">
        <f t="shared" si="10"/>
        <v>-20.037694688351895</v>
      </c>
      <c r="P10" s="63">
        <v>-12.687904777777781</v>
      </c>
      <c r="Q10" s="63">
        <f t="shared" si="8"/>
        <v>0.84950205316985894</v>
      </c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</row>
    <row r="11" spans="1:35">
      <c r="A11" s="54" t="s">
        <v>32</v>
      </c>
      <c r="B11" s="68" t="s">
        <v>302</v>
      </c>
      <c r="C11" s="58">
        <v>-18.845710536184967</v>
      </c>
      <c r="D11" s="57">
        <v>-20.728022181617121</v>
      </c>
      <c r="E11" s="57">
        <f t="shared" si="0"/>
        <v>-13.53740683094764</v>
      </c>
      <c r="F11" s="58">
        <f t="shared" si="9"/>
        <v>-6.5999528166435022</v>
      </c>
      <c r="G11" s="58">
        <v>31.027554226749238</v>
      </c>
      <c r="H11" s="58">
        <f t="shared" si="1"/>
        <v>-7.1906153506694803</v>
      </c>
      <c r="I11" s="58">
        <f t="shared" si="2"/>
        <v>-2.5933268508394329</v>
      </c>
      <c r="J11" s="58">
        <f t="shared" si="3"/>
        <v>12.616739477011105</v>
      </c>
      <c r="K11" s="59">
        <f t="shared" si="4"/>
        <v>-1.815328795587603</v>
      </c>
      <c r="L11" s="60">
        <f t="shared" si="5"/>
        <v>-3.5326870535631096</v>
      </c>
      <c r="M11" s="58">
        <f t="shared" si="6"/>
        <v>-5.3480158491507126</v>
      </c>
      <c r="N11" s="61">
        <f t="shared" si="7"/>
        <v>-1.8425995015187677</v>
      </c>
      <c r="O11" s="62">
        <f t="shared" si="10"/>
        <v>-15.380006332466408</v>
      </c>
      <c r="P11" s="63">
        <v>-12.687904777777781</v>
      </c>
      <c r="Q11" s="63">
        <f t="shared" si="8"/>
        <v>0.84950205316985894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</row>
    <row r="12" spans="1:35">
      <c r="A12" s="54" t="s">
        <v>303</v>
      </c>
      <c r="B12" s="68" t="s">
        <v>304</v>
      </c>
      <c r="C12" s="58">
        <v>-14.450438357921936</v>
      </c>
      <c r="D12" s="57">
        <v>-19.13842479353799</v>
      </c>
      <c r="E12" s="57">
        <f t="shared" si="0"/>
        <v>-13.53740683094764</v>
      </c>
      <c r="F12" s="58">
        <f t="shared" si="9"/>
        <v>-5.2924187702178029</v>
      </c>
      <c r="G12" s="58">
        <v>20.566642992424246</v>
      </c>
      <c r="H12" s="58">
        <f t="shared" si="1"/>
        <v>-5.6010179625903493</v>
      </c>
      <c r="I12" s="58">
        <f t="shared" si="2"/>
        <v>-1.2857928044137337</v>
      </c>
      <c r="J12" s="58">
        <f t="shared" si="3"/>
        <v>2.1558282426861126</v>
      </c>
      <c r="K12" s="59">
        <f t="shared" si="4"/>
        <v>-0.90005496308961352</v>
      </c>
      <c r="L12" s="60">
        <f t="shared" si="5"/>
        <v>-0.60363190795211163</v>
      </c>
      <c r="M12" s="58">
        <f t="shared" si="6"/>
        <v>-1.503686871041725</v>
      </c>
      <c r="N12" s="61">
        <f t="shared" si="7"/>
        <v>-4.0973310915486243</v>
      </c>
      <c r="O12" s="62">
        <f t="shared" si="10"/>
        <v>-17.634737922496264</v>
      </c>
      <c r="P12" s="63">
        <v>-12.687904777777781</v>
      </c>
      <c r="Q12" s="63">
        <f t="shared" si="8"/>
        <v>0.84950205316985894</v>
      </c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</row>
    <row r="13" spans="1:35">
      <c r="A13" s="54" t="s">
        <v>24</v>
      </c>
      <c r="B13" s="55" t="s">
        <v>305</v>
      </c>
      <c r="C13" s="56">
        <v>-13.473616387609511</v>
      </c>
      <c r="D13" s="57">
        <v>-18.265871171578098</v>
      </c>
      <c r="E13" s="57">
        <f t="shared" si="0"/>
        <v>-13.53740683094764</v>
      </c>
      <c r="F13" s="58">
        <f t="shared" si="9"/>
        <v>-6.1358499053950633</v>
      </c>
      <c r="G13" s="56">
        <v>14.072357115419607</v>
      </c>
      <c r="H13" s="56">
        <f t="shared" si="1"/>
        <v>-4.7284643406304578</v>
      </c>
      <c r="I13" s="56">
        <f t="shared" si="2"/>
        <v>-2.129223939590994</v>
      </c>
      <c r="J13" s="56">
        <f t="shared" si="3"/>
        <v>-4.3384576343185266</v>
      </c>
      <c r="K13" s="59">
        <f t="shared" si="4"/>
        <v>-1.4904567577136958</v>
      </c>
      <c r="L13" s="60">
        <f t="shared" si="5"/>
        <v>1.2147681376091877</v>
      </c>
      <c r="M13" s="56">
        <f t="shared" si="6"/>
        <v>-0.27568862010450812</v>
      </c>
      <c r="N13" s="61">
        <f t="shared" si="7"/>
        <v>-4.4527757205259499</v>
      </c>
      <c r="O13" s="62">
        <f>D13-M13</f>
        <v>-17.990182551473591</v>
      </c>
      <c r="P13" s="63">
        <v>-12.687904777777781</v>
      </c>
      <c r="Q13" s="63">
        <f t="shared" si="8"/>
        <v>0.84950205316985894</v>
      </c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</row>
    <row r="14" spans="1:35">
      <c r="A14" s="54" t="s">
        <v>18</v>
      </c>
      <c r="B14" s="55" t="s">
        <v>306</v>
      </c>
      <c r="C14" s="56">
        <v>-15.407453130460269</v>
      </c>
      <c r="D14" s="57">
        <v>-17.32637364367292</v>
      </c>
      <c r="E14" s="57">
        <f t="shared" si="0"/>
        <v>-13.53740683094764</v>
      </c>
      <c r="F14" s="58">
        <f t="shared" si="9"/>
        <v>-1.7568092294606774</v>
      </c>
      <c r="G14" s="56">
        <v>5.5277343805000738</v>
      </c>
      <c r="H14" s="56">
        <f t="shared" si="1"/>
        <v>-3.7889668127252794</v>
      </c>
      <c r="I14" s="56">
        <f t="shared" si="2"/>
        <v>2.2498167363433916</v>
      </c>
      <c r="J14" s="56">
        <f t="shared" si="3"/>
        <v>-12.883080369238058</v>
      </c>
      <c r="K14" s="59">
        <f t="shared" si="4"/>
        <v>1.574871715440374</v>
      </c>
      <c r="L14" s="60">
        <f t="shared" si="5"/>
        <v>3.6072625033866568</v>
      </c>
      <c r="M14" s="56">
        <f t="shared" si="6"/>
        <v>5.1821342188270307</v>
      </c>
      <c r="N14" s="61">
        <f t="shared" si="7"/>
        <v>-8.9711010315523101</v>
      </c>
      <c r="O14" s="62">
        <f t="shared" si="10"/>
        <v>-22.50850786249995</v>
      </c>
      <c r="P14" s="63">
        <v>-12.687904777777781</v>
      </c>
      <c r="Q14" s="63">
        <f t="shared" si="8"/>
        <v>0.84950205316985894</v>
      </c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</row>
    <row r="15" spans="1:35">
      <c r="A15" s="54" t="s">
        <v>307</v>
      </c>
      <c r="B15" s="68" t="s">
        <v>308</v>
      </c>
      <c r="C15" s="58">
        <v>-11.713565532568715</v>
      </c>
      <c r="D15" s="57">
        <v>-16.644674808423478</v>
      </c>
      <c r="E15" s="57">
        <f t="shared" si="0"/>
        <v>-13.53740683094764</v>
      </c>
      <c r="F15" s="58">
        <f t="shared" si="9"/>
        <v>-7.9883214656207873</v>
      </c>
      <c r="G15" s="58">
        <v>12.883438035408338</v>
      </c>
      <c r="H15" s="58">
        <f t="shared" si="1"/>
        <v>-3.1072679774758374</v>
      </c>
      <c r="I15" s="58">
        <f t="shared" si="2"/>
        <v>-3.981695499816718</v>
      </c>
      <c r="J15" s="58">
        <f t="shared" si="3"/>
        <v>-5.5273767143297956</v>
      </c>
      <c r="K15" s="59">
        <f t="shared" si="4"/>
        <v>-2.7871868498717025</v>
      </c>
      <c r="L15" s="60">
        <f t="shared" si="5"/>
        <v>1.5476654800123428</v>
      </c>
      <c r="M15" s="58">
        <f t="shared" si="6"/>
        <v>-1.2395213698593597</v>
      </c>
      <c r="N15" s="61">
        <f t="shared" si="7"/>
        <v>-1.8677466076164777</v>
      </c>
      <c r="O15" s="62">
        <f t="shared" si="10"/>
        <v>-15.405153438564119</v>
      </c>
      <c r="P15" s="63">
        <v>-12.687904777777781</v>
      </c>
      <c r="Q15" s="63">
        <f t="shared" si="8"/>
        <v>0.84950205316985894</v>
      </c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</row>
    <row r="16" spans="1:35">
      <c r="A16" s="54" t="s">
        <v>309</v>
      </c>
      <c r="B16" s="55" t="s">
        <v>310</v>
      </c>
      <c r="C16" s="56">
        <v>-5.8027177216465109</v>
      </c>
      <c r="D16" s="57">
        <v>-15.31686242739152</v>
      </c>
      <c r="E16" s="57">
        <f t="shared" si="0"/>
        <v>-13.53740683094764</v>
      </c>
      <c r="F16" s="58">
        <f t="shared" si="9"/>
        <v>-2.8490997130741236</v>
      </c>
      <c r="G16" s="56">
        <v>13.101663774326667</v>
      </c>
      <c r="H16" s="56">
        <f t="shared" si="1"/>
        <v>-1.7794555964438796</v>
      </c>
      <c r="I16" s="56">
        <f t="shared" si="2"/>
        <v>1.1575262527299457</v>
      </c>
      <c r="J16" s="56">
        <f t="shared" si="3"/>
        <v>-5.3091509754114661</v>
      </c>
      <c r="K16" s="59">
        <f t="shared" si="4"/>
        <v>0.81026837691096198</v>
      </c>
      <c r="L16" s="60">
        <f t="shared" si="5"/>
        <v>1.4865622731152106</v>
      </c>
      <c r="M16" s="56">
        <f t="shared" si="6"/>
        <v>2.2968306500261724</v>
      </c>
      <c r="N16" s="61">
        <f t="shared" si="7"/>
        <v>-4.076286246470052</v>
      </c>
      <c r="O16" s="62">
        <f t="shared" si="10"/>
        <v>-17.613693077417693</v>
      </c>
      <c r="P16" s="63">
        <v>-12.687904777777781</v>
      </c>
      <c r="Q16" s="63">
        <f t="shared" si="8"/>
        <v>0.84950205316985894</v>
      </c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</row>
    <row r="17" spans="1:35">
      <c r="A17" s="54" t="s">
        <v>17</v>
      </c>
      <c r="B17" s="55" t="s">
        <v>311</v>
      </c>
      <c r="C17" s="56">
        <v>-13.70294524077943</v>
      </c>
      <c r="D17" s="57">
        <v>-14.795518862323764</v>
      </c>
      <c r="E17" s="57">
        <f t="shared" si="0"/>
        <v>-13.53740683094764</v>
      </c>
      <c r="F17" s="58">
        <f t="shared" si="9"/>
        <v>-10.309780058154018</v>
      </c>
      <c r="G17" s="56">
        <v>10.493904468765246</v>
      </c>
      <c r="H17" s="56">
        <f t="shared" si="1"/>
        <v>-1.2581120313761236</v>
      </c>
      <c r="I17" s="56">
        <f t="shared" si="2"/>
        <v>-6.3031540923499492</v>
      </c>
      <c r="J17" s="56">
        <f t="shared" si="3"/>
        <v>-7.9169102809728873</v>
      </c>
      <c r="K17" s="59">
        <f t="shared" si="4"/>
        <v>-4.4122078646449641</v>
      </c>
      <c r="L17" s="60">
        <f t="shared" si="5"/>
        <v>2.2167348786724088</v>
      </c>
      <c r="M17" s="56">
        <f t="shared" si="6"/>
        <v>-2.1954729859725552</v>
      </c>
      <c r="N17" s="61">
        <f t="shared" si="7"/>
        <v>0.93736095459643165</v>
      </c>
      <c r="O17" s="62">
        <f t="shared" si="10"/>
        <v>-12.600045876351208</v>
      </c>
      <c r="P17" s="63">
        <v>-12.687904777777781</v>
      </c>
      <c r="Q17" s="63">
        <f t="shared" si="8"/>
        <v>0.84950205316985894</v>
      </c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</row>
    <row r="18" spans="1:35">
      <c r="A18" s="54" t="s">
        <v>35</v>
      </c>
      <c r="B18" s="67" t="s">
        <v>312</v>
      </c>
      <c r="C18" s="56">
        <v>-9.6671714404314777</v>
      </c>
      <c r="D18" s="57">
        <v>-13.363793025216843</v>
      </c>
      <c r="E18" s="57">
        <f t="shared" si="0"/>
        <v>-13.53740683094764</v>
      </c>
      <c r="F18" s="58">
        <f t="shared" si="9"/>
        <v>-3.3289429964791943</v>
      </c>
      <c r="G18" s="56">
        <v>19.093094223388977</v>
      </c>
      <c r="H18" s="56">
        <f t="shared" si="1"/>
        <v>0.17361380573079721</v>
      </c>
      <c r="I18" s="56">
        <f t="shared" si="2"/>
        <v>0.67768296932487493</v>
      </c>
      <c r="J18" s="56">
        <f t="shared" si="3"/>
        <v>0.68227947365084418</v>
      </c>
      <c r="K18" s="59">
        <f t="shared" si="4"/>
        <v>0.47437807852741243</v>
      </c>
      <c r="L18" s="60">
        <f t="shared" si="5"/>
        <v>-0.19103825262223639</v>
      </c>
      <c r="M18" s="56">
        <f t="shared" si="6"/>
        <v>0.28333982590517603</v>
      </c>
      <c r="N18" s="61">
        <f t="shared" si="7"/>
        <v>-0.10972602017437882</v>
      </c>
      <c r="O18" s="62">
        <f t="shared" si="10"/>
        <v>-13.64713285112202</v>
      </c>
      <c r="P18" s="63">
        <v>-12.687904777777781</v>
      </c>
      <c r="Q18" s="63">
        <f t="shared" si="8"/>
        <v>0.84950205316985894</v>
      </c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</row>
    <row r="19" spans="1:35">
      <c r="A19" s="54" t="s">
        <v>9</v>
      </c>
      <c r="B19" s="55" t="s">
        <v>313</v>
      </c>
      <c r="C19" s="56">
        <v>-9.9977841256759792</v>
      </c>
      <c r="D19" s="57">
        <v>-13.313674988971602</v>
      </c>
      <c r="E19" s="57">
        <f t="shared" si="0"/>
        <v>-13.53740683094764</v>
      </c>
      <c r="F19" s="58">
        <f t="shared" si="9"/>
        <v>-2.5364782670498287</v>
      </c>
      <c r="G19" s="56">
        <v>28.352201718305775</v>
      </c>
      <c r="H19" s="56">
        <f t="shared" si="1"/>
        <v>0.22373184197603813</v>
      </c>
      <c r="I19" s="56">
        <f t="shared" si="2"/>
        <v>1.4701476987542406</v>
      </c>
      <c r="J19" s="56">
        <f t="shared" si="3"/>
        <v>9.9413869685676417</v>
      </c>
      <c r="K19" s="59">
        <f t="shared" si="4"/>
        <v>1.0291033891279684</v>
      </c>
      <c r="L19" s="60">
        <f t="shared" si="5"/>
        <v>-2.7835883511989401</v>
      </c>
      <c r="M19" s="56">
        <f t="shared" si="6"/>
        <v>-1.7544849620709717</v>
      </c>
      <c r="N19" s="61">
        <f t="shared" si="7"/>
        <v>1.9782168040470098</v>
      </c>
      <c r="O19" s="62">
        <f t="shared" si="10"/>
        <v>-11.55919002690063</v>
      </c>
      <c r="P19" s="63">
        <v>-12.687904777777781</v>
      </c>
      <c r="Q19" s="63">
        <f t="shared" si="8"/>
        <v>0.84950205316985894</v>
      </c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</row>
    <row r="20" spans="1:35">
      <c r="A20" s="54" t="s">
        <v>6</v>
      </c>
      <c r="B20" s="55" t="s">
        <v>314</v>
      </c>
      <c r="C20" s="56">
        <v>-7.0017287980371545</v>
      </c>
      <c r="D20" s="57">
        <v>-12.582540673701015</v>
      </c>
      <c r="E20" s="57">
        <f t="shared" si="0"/>
        <v>-13.53740683094764</v>
      </c>
      <c r="F20" s="58">
        <f t="shared" si="9"/>
        <v>-3.6252109976849498</v>
      </c>
      <c r="G20" s="56">
        <v>14.081081575306143</v>
      </c>
      <c r="H20" s="56">
        <f t="shared" si="1"/>
        <v>0.95486615724662549</v>
      </c>
      <c r="I20" s="56">
        <f t="shared" si="2"/>
        <v>0.38141496811911946</v>
      </c>
      <c r="J20" s="56">
        <f t="shared" si="3"/>
        <v>-4.3297331744319898</v>
      </c>
      <c r="K20" s="59">
        <f t="shared" si="4"/>
        <v>0.26699047768338358</v>
      </c>
      <c r="L20" s="60">
        <f t="shared" si="5"/>
        <v>1.2123252888409572</v>
      </c>
      <c r="M20" s="56">
        <f t="shared" si="6"/>
        <v>1.4793157665243408</v>
      </c>
      <c r="N20" s="61">
        <f t="shared" si="7"/>
        <v>-0.52444960927771533</v>
      </c>
      <c r="O20" s="62">
        <f t="shared" si="10"/>
        <v>-14.061856440225355</v>
      </c>
      <c r="P20" s="63">
        <v>-12.687904777777781</v>
      </c>
      <c r="Q20" s="63">
        <f t="shared" si="8"/>
        <v>0.84950205316985894</v>
      </c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</row>
    <row r="21" spans="1:35">
      <c r="A21" s="54" t="s">
        <v>12</v>
      </c>
      <c r="B21" s="55" t="s">
        <v>315</v>
      </c>
      <c r="C21" s="56">
        <v>-8.6062133975214117</v>
      </c>
      <c r="D21" s="57">
        <v>-10.999010537188347</v>
      </c>
      <c r="E21" s="57">
        <f t="shared" si="0"/>
        <v>-13.53740683094764</v>
      </c>
      <c r="F21" s="58">
        <f t="shared" si="9"/>
        <v>-8.477251738819028</v>
      </c>
      <c r="G21" s="56">
        <v>27.891776431214794</v>
      </c>
      <c r="H21" s="56">
        <f t="shared" si="1"/>
        <v>2.538396293759293</v>
      </c>
      <c r="I21" s="56">
        <f t="shared" si="2"/>
        <v>-4.4706257730149588</v>
      </c>
      <c r="J21" s="56">
        <f t="shared" si="3"/>
        <v>9.4809616814766606</v>
      </c>
      <c r="K21" s="59">
        <f t="shared" si="4"/>
        <v>-3.129438041110471</v>
      </c>
      <c r="L21" s="60">
        <f t="shared" si="5"/>
        <v>-2.6546692708134652</v>
      </c>
      <c r="M21" s="56">
        <f t="shared" si="6"/>
        <v>-5.7841073119239361</v>
      </c>
      <c r="N21" s="61">
        <f t="shared" si="7"/>
        <v>8.3225036056832291</v>
      </c>
      <c r="O21" s="62">
        <f t="shared" si="10"/>
        <v>-5.2149032252644112</v>
      </c>
      <c r="P21" s="63">
        <v>-12.687904777777781</v>
      </c>
      <c r="Q21" s="63">
        <f t="shared" si="8"/>
        <v>0.84950205316985894</v>
      </c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5">
      <c r="A22" s="54" t="s">
        <v>5</v>
      </c>
      <c r="B22" s="55" t="s">
        <v>316</v>
      </c>
      <c r="C22" s="56">
        <v>-8.4418722129339656</v>
      </c>
      <c r="D22" s="57">
        <v>-9.8164265383233413</v>
      </c>
      <c r="E22" s="57">
        <f t="shared" si="0"/>
        <v>-13.53740683094764</v>
      </c>
      <c r="F22" s="58">
        <f t="shared" si="9"/>
        <v>-1.0254092500323393</v>
      </c>
      <c r="G22" s="56">
        <v>5.6696927377025297</v>
      </c>
      <c r="H22" s="56">
        <f t="shared" si="1"/>
        <v>3.720980292624299</v>
      </c>
      <c r="I22" s="56">
        <f t="shared" si="2"/>
        <v>2.9812167157717298</v>
      </c>
      <c r="J22" s="56">
        <f t="shared" si="3"/>
        <v>-12.741122012035603</v>
      </c>
      <c r="K22" s="59">
        <f t="shared" si="4"/>
        <v>2.0868517010402106</v>
      </c>
      <c r="L22" s="60">
        <f t="shared" si="5"/>
        <v>3.5675141633699692</v>
      </c>
      <c r="M22" s="56">
        <f t="shared" si="6"/>
        <v>5.6543658644101793</v>
      </c>
      <c r="N22" s="61">
        <f t="shared" si="7"/>
        <v>-1.9333855717858803</v>
      </c>
      <c r="O22" s="62">
        <f t="shared" si="10"/>
        <v>-15.470792402733521</v>
      </c>
      <c r="P22" s="63">
        <v>-12.687904777777781</v>
      </c>
      <c r="Q22" s="63">
        <f t="shared" si="8"/>
        <v>0.84950205316985894</v>
      </c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5">
      <c r="A23" s="54" t="s">
        <v>20</v>
      </c>
      <c r="B23" s="55" t="s">
        <v>317</v>
      </c>
      <c r="C23" s="56">
        <v>-3.2176749630669521</v>
      </c>
      <c r="D23" s="57">
        <v>-8.3420149480851755</v>
      </c>
      <c r="E23" s="57">
        <f t="shared" si="0"/>
        <v>-13.53740683094764</v>
      </c>
      <c r="F23" s="58">
        <f t="shared" si="9"/>
        <v>-3.7827237274681669</v>
      </c>
      <c r="G23" s="56">
        <v>11.052726201822377</v>
      </c>
      <c r="H23" s="56">
        <f t="shared" si="1"/>
        <v>5.1953918828624648</v>
      </c>
      <c r="I23" s="56">
        <f t="shared" si="2"/>
        <v>0.22390223833590239</v>
      </c>
      <c r="J23" s="56">
        <f t="shared" si="3"/>
        <v>-7.3580885479157558</v>
      </c>
      <c r="K23" s="59">
        <f t="shared" si="4"/>
        <v>0.15673156683513167</v>
      </c>
      <c r="L23" s="60">
        <f t="shared" si="5"/>
        <v>2.0602647934164118</v>
      </c>
      <c r="M23" s="56">
        <f t="shared" si="6"/>
        <v>2.2169963602515432</v>
      </c>
      <c r="N23" s="61">
        <f t="shared" si="7"/>
        <v>2.9783955226109216</v>
      </c>
      <c r="O23" s="62">
        <f t="shared" si="10"/>
        <v>-10.559011308336718</v>
      </c>
      <c r="P23" s="63">
        <v>-12.687904777777781</v>
      </c>
      <c r="Q23" s="63">
        <f t="shared" si="8"/>
        <v>0.84950205316985894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</row>
    <row r="24" spans="1:35">
      <c r="A24" s="54" t="s">
        <v>23</v>
      </c>
      <c r="B24" s="55" t="s">
        <v>318</v>
      </c>
      <c r="C24" s="56">
        <v>-4.1656483664821442</v>
      </c>
      <c r="D24" s="57">
        <v>-8.1030420339289311</v>
      </c>
      <c r="E24" s="57">
        <f t="shared" si="0"/>
        <v>-13.53740683094764</v>
      </c>
      <c r="F24" s="58">
        <f t="shared" si="9"/>
        <v>-2.2309638496857924</v>
      </c>
      <c r="G24" s="56">
        <v>11.213656517427403</v>
      </c>
      <c r="H24" s="56">
        <f t="shared" si="1"/>
        <v>5.4343647970187092</v>
      </c>
      <c r="I24" s="56">
        <f t="shared" si="2"/>
        <v>1.7756621161182768</v>
      </c>
      <c r="J24" s="56">
        <f t="shared" si="3"/>
        <v>-7.1971582323107306</v>
      </c>
      <c r="K24" s="59">
        <f t="shared" si="4"/>
        <v>1.2429634812827937</v>
      </c>
      <c r="L24" s="60">
        <f t="shared" si="5"/>
        <v>2.0152043050470048</v>
      </c>
      <c r="M24" s="56">
        <f t="shared" si="6"/>
        <v>3.2581677863297984</v>
      </c>
      <c r="N24" s="61">
        <f t="shared" si="7"/>
        <v>2.1761970106889108</v>
      </c>
      <c r="O24" s="62">
        <f t="shared" si="10"/>
        <v>-11.361209820258729</v>
      </c>
      <c r="P24" s="63">
        <v>-12.687904777777781</v>
      </c>
      <c r="Q24" s="63">
        <f t="shared" si="8"/>
        <v>0.84950205316985894</v>
      </c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</row>
    <row r="25" spans="1:35">
      <c r="A25" s="54" t="s">
        <v>19</v>
      </c>
      <c r="B25" s="55" t="s">
        <v>319</v>
      </c>
      <c r="C25" s="56">
        <v>-1.6473654311442543</v>
      </c>
      <c r="D25" s="57">
        <v>-7.2250923850090132</v>
      </c>
      <c r="E25" s="57">
        <f t="shared" si="0"/>
        <v>-13.53740683094764</v>
      </c>
      <c r="F25" s="58">
        <f t="shared" si="9"/>
        <v>-2.0888597518189771</v>
      </c>
      <c r="G25" s="56">
        <v>8.8874211550285374</v>
      </c>
      <c r="H25" s="56">
        <f t="shared" si="1"/>
        <v>6.3123144459386271</v>
      </c>
      <c r="I25" s="56">
        <f t="shared" si="2"/>
        <v>1.9177662139850922</v>
      </c>
      <c r="J25" s="56">
        <f t="shared" si="3"/>
        <v>-9.5233935947095958</v>
      </c>
      <c r="K25" s="59">
        <f t="shared" si="4"/>
        <v>1.3424363497895644</v>
      </c>
      <c r="L25" s="60">
        <f t="shared" si="5"/>
        <v>2.666550206518687</v>
      </c>
      <c r="M25" s="56">
        <f t="shared" si="6"/>
        <v>4.0089865563082512</v>
      </c>
      <c r="N25" s="61">
        <f t="shared" si="7"/>
        <v>2.3033278896303759</v>
      </c>
      <c r="O25" s="62">
        <f t="shared" si="10"/>
        <v>-11.234078941317264</v>
      </c>
      <c r="P25" s="63">
        <v>-12.687904777777781</v>
      </c>
      <c r="Q25" s="63">
        <f t="shared" si="8"/>
        <v>0.84950205316985894</v>
      </c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</row>
    <row r="26" spans="1:35">
      <c r="A26" s="54" t="s">
        <v>34</v>
      </c>
      <c r="B26" s="67" t="s">
        <v>320</v>
      </c>
      <c r="C26" s="56">
        <v>-2.2840903568158377</v>
      </c>
      <c r="D26" s="57">
        <v>-6.7205943090096536</v>
      </c>
      <c r="E26" s="57">
        <f t="shared" si="0"/>
        <v>-13.53740683094764</v>
      </c>
      <c r="F26" s="58">
        <f t="shared" si="9"/>
        <v>-2.4248491767558491</v>
      </c>
      <c r="G26" s="56">
        <v>21.428450053315874</v>
      </c>
      <c r="H26" s="56">
        <f t="shared" si="1"/>
        <v>6.8168125219379867</v>
      </c>
      <c r="I26" s="56">
        <f t="shared" si="2"/>
        <v>1.5817767890482202</v>
      </c>
      <c r="J26" s="56">
        <f t="shared" si="3"/>
        <v>3.017635303577741</v>
      </c>
      <c r="K26" s="59">
        <f t="shared" si="4"/>
        <v>1.1072437523337539</v>
      </c>
      <c r="L26" s="60">
        <f t="shared" si="5"/>
        <v>-0.84493788500176759</v>
      </c>
      <c r="M26" s="56">
        <f t="shared" si="6"/>
        <v>0.26230586733198635</v>
      </c>
      <c r="N26" s="61">
        <f t="shared" si="7"/>
        <v>6.5545066546060005</v>
      </c>
      <c r="O26" s="62">
        <f t="shared" si="10"/>
        <v>-6.9829001763416398</v>
      </c>
      <c r="P26" s="63">
        <v>-12.687904777777781</v>
      </c>
      <c r="Q26" s="63">
        <f t="shared" si="8"/>
        <v>0.84950205316985894</v>
      </c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</row>
    <row r="27" spans="1:35">
      <c r="A27" s="54" t="s">
        <v>4</v>
      </c>
      <c r="B27" s="55" t="s">
        <v>321</v>
      </c>
      <c r="C27" s="56">
        <v>-0.79603183922335452</v>
      </c>
      <c r="D27" s="57">
        <v>-6.4540816014284079</v>
      </c>
      <c r="E27" s="57">
        <f t="shared" si="0"/>
        <v>-13.53740683094764</v>
      </c>
      <c r="F27" s="58">
        <f t="shared" si="9"/>
        <v>-1.9096712784932333</v>
      </c>
      <c r="G27" s="56">
        <v>13.258626023714099</v>
      </c>
      <c r="H27" s="56">
        <f t="shared" si="1"/>
        <v>7.0833252295192324</v>
      </c>
      <c r="I27" s="56">
        <f t="shared" si="2"/>
        <v>2.096954687310836</v>
      </c>
      <c r="J27" s="56">
        <f t="shared" si="3"/>
        <v>-5.1521887260240344</v>
      </c>
      <c r="K27" s="59">
        <f t="shared" si="4"/>
        <v>1.4678682811175852</v>
      </c>
      <c r="L27" s="60">
        <f t="shared" si="5"/>
        <v>1.4426128432867298</v>
      </c>
      <c r="M27" s="56">
        <f t="shared" si="6"/>
        <v>2.9104811244043152</v>
      </c>
      <c r="N27" s="61">
        <f t="shared" si="7"/>
        <v>4.1728441051149172</v>
      </c>
      <c r="O27" s="62">
        <f t="shared" si="10"/>
        <v>-9.3645627258327231</v>
      </c>
      <c r="P27" s="63">
        <v>-12.687904777777781</v>
      </c>
      <c r="Q27" s="63">
        <f t="shared" si="8"/>
        <v>0.84950205316985894</v>
      </c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</row>
    <row r="28" spans="1:35">
      <c r="A28" s="54" t="s">
        <v>8</v>
      </c>
      <c r="B28" s="55" t="s">
        <v>322</v>
      </c>
      <c r="C28" s="56">
        <v>-2.537341676707261</v>
      </c>
      <c r="D28" s="57">
        <v>-6.384606846300878</v>
      </c>
      <c r="E28" s="57">
        <f t="shared" si="0"/>
        <v>-13.53740683094764</v>
      </c>
      <c r="F28" s="58">
        <f t="shared" si="9"/>
        <v>-0.99993842097428631</v>
      </c>
      <c r="G28" s="56">
        <v>4.9224708360309144</v>
      </c>
      <c r="H28" s="56">
        <f t="shared" si="1"/>
        <v>7.1527999846467623</v>
      </c>
      <c r="I28" s="56">
        <f t="shared" si="2"/>
        <v>3.006687544829783</v>
      </c>
      <c r="J28" s="56">
        <f t="shared" si="3"/>
        <v>-13.488343913707219</v>
      </c>
      <c r="K28" s="59">
        <f t="shared" si="4"/>
        <v>2.1046812813808478</v>
      </c>
      <c r="L28" s="60">
        <f t="shared" si="5"/>
        <v>3.7767362958380217</v>
      </c>
      <c r="M28" s="56">
        <f t="shared" si="6"/>
        <v>5.881417577218869</v>
      </c>
      <c r="N28" s="61">
        <f t="shared" si="7"/>
        <v>1.2713824074278932</v>
      </c>
      <c r="O28" s="62">
        <f t="shared" si="10"/>
        <v>-12.266024423519747</v>
      </c>
      <c r="P28" s="63">
        <v>-12.687904777777781</v>
      </c>
      <c r="Q28" s="63">
        <f t="shared" si="8"/>
        <v>0.84950205316985894</v>
      </c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</row>
    <row r="29" spans="1:35">
      <c r="A29" s="54" t="s">
        <v>14</v>
      </c>
      <c r="B29" s="55" t="s">
        <v>323</v>
      </c>
      <c r="C29" s="56">
        <v>2.4675853152088312</v>
      </c>
      <c r="D29" s="57">
        <v>-4.033826363471249</v>
      </c>
      <c r="E29" s="57">
        <f t="shared" si="0"/>
        <v>-13.53740683094764</v>
      </c>
      <c r="F29" s="58">
        <f t="shared" si="9"/>
        <v>-2.9420706546895152</v>
      </c>
      <c r="G29" s="56">
        <v>9.2973754864979803</v>
      </c>
      <c r="H29" s="56">
        <f t="shared" si="1"/>
        <v>9.5035804674763913</v>
      </c>
      <c r="I29" s="56">
        <f t="shared" si="2"/>
        <v>1.064555311114554</v>
      </c>
      <c r="J29" s="56">
        <f t="shared" si="3"/>
        <v>-9.1134392632401529</v>
      </c>
      <c r="K29" s="59">
        <f t="shared" si="4"/>
        <v>0.7451887177801878</v>
      </c>
      <c r="L29" s="60">
        <f t="shared" si="5"/>
        <v>2.5517629937072432</v>
      </c>
      <c r="M29" s="56">
        <f t="shared" si="6"/>
        <v>3.2969517114874312</v>
      </c>
      <c r="N29" s="61">
        <f t="shared" si="7"/>
        <v>6.2066287559889606</v>
      </c>
      <c r="O29" s="62">
        <f t="shared" si="10"/>
        <v>-7.3307780749586797</v>
      </c>
      <c r="P29" s="63">
        <v>-12.687904777777781</v>
      </c>
      <c r="Q29" s="63">
        <f t="shared" si="8"/>
        <v>0.84950205316985894</v>
      </c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</row>
    <row r="30" spans="1:35">
      <c r="A30" s="54" t="s">
        <v>13</v>
      </c>
      <c r="B30" s="69" t="s">
        <v>324</v>
      </c>
      <c r="C30" s="70">
        <v>4.4281395894399722</v>
      </c>
      <c r="D30" s="57">
        <v>-3.8409642032037006</v>
      </c>
      <c r="E30" s="57">
        <f t="shared" si="0"/>
        <v>-13.53740683094764</v>
      </c>
      <c r="F30" s="58">
        <f t="shared" si="9"/>
        <v>-1.3916207395781595</v>
      </c>
      <c r="G30" s="70">
        <v>4.9346981271644879</v>
      </c>
      <c r="H30" s="70">
        <f t="shared" si="1"/>
        <v>9.6964426277439397</v>
      </c>
      <c r="I30" s="70">
        <f t="shared" si="2"/>
        <v>2.61500522622591</v>
      </c>
      <c r="J30" s="70">
        <f t="shared" si="3"/>
        <v>-13.476116622573645</v>
      </c>
      <c r="K30" s="71">
        <f t="shared" si="4"/>
        <v>1.8305036583581369</v>
      </c>
      <c r="L30" s="72">
        <f t="shared" si="5"/>
        <v>3.773312654320621</v>
      </c>
      <c r="M30" s="70">
        <f t="shared" si="6"/>
        <v>5.6038163126787577</v>
      </c>
      <c r="N30" s="73">
        <f t="shared" si="7"/>
        <v>4.092626315065182</v>
      </c>
      <c r="O30" s="62">
        <f t="shared" si="10"/>
        <v>-9.4447805158824583</v>
      </c>
      <c r="P30" s="63">
        <v>-12.687904777777781</v>
      </c>
      <c r="Q30" s="63">
        <f t="shared" si="8"/>
        <v>0.84950205316985894</v>
      </c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</row>
    <row r="31" spans="1:35">
      <c r="A31" s="74" t="s">
        <v>30</v>
      </c>
      <c r="B31" s="74" t="s">
        <v>325</v>
      </c>
      <c r="C31" s="75">
        <v>5.2315096486288404E-2</v>
      </c>
      <c r="D31" s="57">
        <v>-3.6373675832131802</v>
      </c>
      <c r="E31" s="57">
        <f t="shared" si="0"/>
        <v>-13.53740683094764</v>
      </c>
      <c r="F31" s="58">
        <f t="shared" si="9"/>
        <v>-4.2936163538266898</v>
      </c>
      <c r="G31" s="75">
        <v>15.816187142439054</v>
      </c>
      <c r="H31" s="58">
        <f t="shared" si="1"/>
        <v>9.9000392477344601</v>
      </c>
      <c r="I31" s="76">
        <f t="shared" si="2"/>
        <v>-0.28699038802262056</v>
      </c>
      <c r="J31" s="76">
        <f t="shared" si="3"/>
        <v>-2.5946276072990795</v>
      </c>
      <c r="K31" s="71">
        <f t="shared" si="4"/>
        <v>-0.20089327161583437</v>
      </c>
      <c r="L31" s="72">
        <f t="shared" si="5"/>
        <v>0.72649573004374235</v>
      </c>
      <c r="M31" s="76">
        <f t="shared" si="6"/>
        <v>0.52560245842790798</v>
      </c>
      <c r="N31" s="73">
        <f t="shared" si="7"/>
        <v>9.3744367893065519</v>
      </c>
      <c r="O31" s="62">
        <f t="shared" si="10"/>
        <v>-4.1629700416410884</v>
      </c>
      <c r="P31" s="63">
        <v>-12.687904777777781</v>
      </c>
      <c r="Q31" s="63">
        <f t="shared" si="8"/>
        <v>0.84950205316985894</v>
      </c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</row>
    <row r="32" spans="1:35">
      <c r="A32" s="74" t="s">
        <v>26</v>
      </c>
      <c r="B32" s="77" t="s">
        <v>326</v>
      </c>
      <c r="C32" s="78">
        <v>-4.2989209415210006</v>
      </c>
      <c r="D32" s="57">
        <v>-3.5236869904904822</v>
      </c>
      <c r="E32" s="57">
        <f t="shared" si="0"/>
        <v>-13.53740683094764</v>
      </c>
      <c r="F32" s="58">
        <f t="shared" si="9"/>
        <v>-0.48894749611075528</v>
      </c>
      <c r="G32" s="78">
        <v>9.0769561121785838</v>
      </c>
      <c r="H32" s="78">
        <f t="shared" si="1"/>
        <v>10.013719840457158</v>
      </c>
      <c r="I32" s="70">
        <f t="shared" si="2"/>
        <v>3.5176784696933141</v>
      </c>
      <c r="J32" s="70">
        <f t="shared" si="3"/>
        <v>-9.3338586375595494</v>
      </c>
      <c r="K32" s="71">
        <f t="shared" si="4"/>
        <v>2.4623749287853198</v>
      </c>
      <c r="L32" s="72">
        <f t="shared" si="5"/>
        <v>2.6134804185166742</v>
      </c>
      <c r="M32" s="70">
        <f t="shared" si="6"/>
        <v>5.0758553473019941</v>
      </c>
      <c r="N32" s="73">
        <f t="shared" si="7"/>
        <v>4.9378644931551641</v>
      </c>
      <c r="O32" s="62">
        <f t="shared" si="10"/>
        <v>-8.5995423377924762</v>
      </c>
      <c r="P32" s="63">
        <v>-12.687904777777781</v>
      </c>
      <c r="Q32" s="63">
        <f t="shared" si="8"/>
        <v>0.84950205316985894</v>
      </c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</row>
    <row r="33" spans="1:35">
      <c r="A33" s="74" t="s">
        <v>7</v>
      </c>
      <c r="B33" s="77" t="s">
        <v>327</v>
      </c>
      <c r="C33" s="78">
        <v>5.7018816127446525</v>
      </c>
      <c r="D33" s="57">
        <v>-2.873928998957731</v>
      </c>
      <c r="E33" s="57">
        <f t="shared" si="0"/>
        <v>-13.53740683094764</v>
      </c>
      <c r="F33" s="58">
        <f t="shared" si="9"/>
        <v>-4.0337563374543368</v>
      </c>
      <c r="G33" s="78">
        <v>7.2397698742280552</v>
      </c>
      <c r="H33" s="78">
        <f t="shared" si="1"/>
        <v>10.663477831989908</v>
      </c>
      <c r="I33" s="70">
        <f t="shared" si="2"/>
        <v>-2.7130371650267548E-2</v>
      </c>
      <c r="J33" s="70">
        <f t="shared" si="3"/>
        <v>-11.171044875510077</v>
      </c>
      <c r="K33" s="71">
        <f t="shared" si="4"/>
        <v>-1.8991260155187283E-2</v>
      </c>
      <c r="L33" s="72">
        <f t="shared" si="5"/>
        <v>3.127892565142822</v>
      </c>
      <c r="M33" s="70">
        <f t="shared" si="6"/>
        <v>3.1089013049876346</v>
      </c>
      <c r="N33" s="73">
        <f t="shared" si="7"/>
        <v>7.5545765270022738</v>
      </c>
      <c r="O33" s="62">
        <f>D33-M33</f>
        <v>-5.9828303039453656</v>
      </c>
      <c r="P33" s="63">
        <v>-12.687904777777781</v>
      </c>
      <c r="Q33" s="63">
        <f t="shared" si="8"/>
        <v>0.84950205316985894</v>
      </c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</row>
    <row r="34" spans="1:35">
      <c r="A34" s="43"/>
      <c r="B34" s="43"/>
      <c r="C34" s="43"/>
      <c r="D34" s="79">
        <f t="shared" ref="D34:J34" si="11">AVERAGE(D5:D33)</f>
        <v>-13.53740683094764</v>
      </c>
      <c r="E34" s="80"/>
      <c r="F34" s="79">
        <f t="shared" si="11"/>
        <v>-4.0066259658040693</v>
      </c>
      <c r="G34" s="79">
        <f t="shared" si="11"/>
        <v>18.410814749738133</v>
      </c>
      <c r="H34" s="79">
        <f t="shared" si="11"/>
        <v>4.2265042040902513E-15</v>
      </c>
      <c r="I34" s="79">
        <f t="shared" si="11"/>
        <v>-6.2785026220181264E-16</v>
      </c>
      <c r="J34" s="79">
        <f t="shared" si="11"/>
        <v>1.7763568394002505E-15</v>
      </c>
      <c r="N34" s="79">
        <f t="shared" si="7"/>
        <v>4.2265042040902513E-15</v>
      </c>
      <c r="O34" s="62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</row>
    <row r="35" spans="1:35"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</row>
    <row r="36" spans="1:35"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</row>
    <row r="37" spans="1:35"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</row>
    <row r="38" spans="1:35"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</row>
    <row r="39" spans="1:35"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</row>
    <row r="44" spans="1:35">
      <c r="F44" s="42" t="s">
        <v>16</v>
      </c>
      <c r="G44" s="42" t="s">
        <v>15</v>
      </c>
      <c r="H44" s="42" t="s">
        <v>11</v>
      </c>
      <c r="I44" s="42" t="s">
        <v>21</v>
      </c>
      <c r="J44" s="42" t="s">
        <v>25</v>
      </c>
      <c r="K44" s="42" t="s">
        <v>36</v>
      </c>
      <c r="L44" s="42" t="s">
        <v>32</v>
      </c>
      <c r="M44" s="42" t="s">
        <v>328</v>
      </c>
      <c r="N44" s="42" t="s">
        <v>24</v>
      </c>
      <c r="O44" s="42" t="s">
        <v>18</v>
      </c>
      <c r="P44" s="42" t="s">
        <v>29</v>
      </c>
      <c r="Q44" s="42" t="s">
        <v>22</v>
      </c>
      <c r="R44" s="42" t="s">
        <v>17</v>
      </c>
      <c r="S44" s="42" t="s">
        <v>35</v>
      </c>
      <c r="T44" s="42" t="s">
        <v>9</v>
      </c>
      <c r="U44" s="42" t="s">
        <v>6</v>
      </c>
      <c r="V44" s="42" t="s">
        <v>12</v>
      </c>
      <c r="W44" s="42" t="s">
        <v>5</v>
      </c>
      <c r="X44" s="42" t="s">
        <v>20</v>
      </c>
      <c r="Y44" s="42" t="s">
        <v>23</v>
      </c>
      <c r="Z44" s="42" t="s">
        <v>19</v>
      </c>
      <c r="AA44" s="42" t="s">
        <v>34</v>
      </c>
      <c r="AB44" s="42" t="s">
        <v>4</v>
      </c>
      <c r="AC44" s="42" t="s">
        <v>8</v>
      </c>
      <c r="AD44" s="42" t="s">
        <v>14</v>
      </c>
      <c r="AE44" s="42" t="s">
        <v>13</v>
      </c>
      <c r="AF44" s="42" t="s">
        <v>30</v>
      </c>
      <c r="AG44" s="42" t="s">
        <v>26</v>
      </c>
      <c r="AH44" s="42" t="s">
        <v>7</v>
      </c>
    </row>
    <row r="45" spans="1:35">
      <c r="F45" s="42" t="s">
        <v>293</v>
      </c>
      <c r="G45" s="42" t="s">
        <v>295</v>
      </c>
      <c r="H45" s="42" t="s">
        <v>297</v>
      </c>
      <c r="I45" s="42" t="s">
        <v>298</v>
      </c>
      <c r="J45" s="42" t="s">
        <v>300</v>
      </c>
      <c r="K45" s="42" t="s">
        <v>301</v>
      </c>
      <c r="L45" s="42" t="s">
        <v>302</v>
      </c>
      <c r="M45" s="42" t="s">
        <v>304</v>
      </c>
      <c r="N45" s="42" t="s">
        <v>305</v>
      </c>
      <c r="O45" s="42" t="s">
        <v>306</v>
      </c>
      <c r="P45" s="42" t="s">
        <v>308</v>
      </c>
      <c r="Q45" s="42" t="s">
        <v>310</v>
      </c>
      <c r="R45" s="42" t="s">
        <v>311</v>
      </c>
      <c r="S45" s="42" t="s">
        <v>312</v>
      </c>
      <c r="T45" s="42" t="s">
        <v>313</v>
      </c>
      <c r="U45" s="42" t="s">
        <v>314</v>
      </c>
      <c r="V45" s="42" t="s">
        <v>315</v>
      </c>
      <c r="W45" s="42" t="s">
        <v>316</v>
      </c>
      <c r="X45" s="42" t="s">
        <v>317</v>
      </c>
      <c r="Y45" s="42" t="s">
        <v>318</v>
      </c>
      <c r="Z45" s="42" t="s">
        <v>319</v>
      </c>
      <c r="AA45" s="42" t="s">
        <v>320</v>
      </c>
      <c r="AB45" s="42" t="s">
        <v>321</v>
      </c>
      <c r="AC45" s="42" t="s">
        <v>322</v>
      </c>
      <c r="AD45" s="42" t="s">
        <v>323</v>
      </c>
      <c r="AE45" s="42" t="s">
        <v>324</v>
      </c>
      <c r="AF45" s="42" t="s">
        <v>325</v>
      </c>
      <c r="AG45" s="42" t="s">
        <v>326</v>
      </c>
      <c r="AH45" s="42" t="s">
        <v>327</v>
      </c>
    </row>
    <row r="46" spans="1:35">
      <c r="C46" s="42" t="s">
        <v>321</v>
      </c>
      <c r="D46" s="81">
        <v>-1.9096712784932333</v>
      </c>
      <c r="E46" s="81" t="s">
        <v>287</v>
      </c>
      <c r="F46" s="42">
        <v>-2.0001545384534087</v>
      </c>
      <c r="G46" s="42">
        <v>-0.45653661913236065</v>
      </c>
      <c r="H46" s="42">
        <v>-2.565683758911363</v>
      </c>
      <c r="I46" s="42">
        <v>0.484340633055239</v>
      </c>
      <c r="J46" s="42">
        <v>1.5489522077090425</v>
      </c>
      <c r="K46" s="42">
        <v>-0.95881587687172121</v>
      </c>
      <c r="L46" s="42">
        <v>-1.815328795587603</v>
      </c>
      <c r="M46" s="42">
        <v>-0.90005496308961352</v>
      </c>
      <c r="N46" s="42">
        <v>-1.4904567577136958</v>
      </c>
      <c r="O46" s="42">
        <v>1.574871715440374</v>
      </c>
      <c r="P46" s="42">
        <v>-2.7871868498717025</v>
      </c>
      <c r="Q46" s="42">
        <v>0.81026837691096198</v>
      </c>
      <c r="R46" s="42">
        <v>-4.4122078646449641</v>
      </c>
      <c r="S46" s="42">
        <v>0.47437807852741243</v>
      </c>
      <c r="T46" s="42">
        <v>1.0291033891279684</v>
      </c>
      <c r="U46" s="42">
        <v>0.26699047768338358</v>
      </c>
      <c r="V46" s="42">
        <v>-3.129438041110471</v>
      </c>
      <c r="W46" s="42">
        <v>2.0868517010402106</v>
      </c>
      <c r="X46" s="42">
        <v>0.15673156683513167</v>
      </c>
      <c r="Y46" s="42">
        <v>1.2429634812827937</v>
      </c>
      <c r="Z46" s="42">
        <v>1.3424363497895644</v>
      </c>
      <c r="AA46" s="42">
        <v>1.1072437523337539</v>
      </c>
      <c r="AB46" s="42">
        <v>1.4678682811175852</v>
      </c>
      <c r="AC46" s="42">
        <v>2.1046812813808478</v>
      </c>
      <c r="AD46" s="42">
        <v>0.7451887177801878</v>
      </c>
      <c r="AE46" s="42">
        <v>1.8305036583581369</v>
      </c>
      <c r="AF46" s="42">
        <v>-0.20089327161583437</v>
      </c>
      <c r="AG46" s="42">
        <v>2.4623749287853198</v>
      </c>
      <c r="AH46" s="42">
        <v>-1.8991260155187283E-2</v>
      </c>
    </row>
    <row r="47" spans="1:35">
      <c r="C47" s="42" t="s">
        <v>316</v>
      </c>
      <c r="D47" s="81">
        <v>-1.0254092500323393</v>
      </c>
      <c r="E47" s="81" t="s">
        <v>288</v>
      </c>
      <c r="F47" s="42">
        <v>-7.4190863755987078</v>
      </c>
      <c r="G47" s="42">
        <v>-14.800105972753054</v>
      </c>
      <c r="H47" s="42">
        <v>-8.770318521850303</v>
      </c>
      <c r="I47" s="42">
        <v>1.2180689210268012</v>
      </c>
      <c r="J47" s="42">
        <v>1.5424369202216728</v>
      </c>
      <c r="K47" s="42">
        <v>-0.76758778073948342</v>
      </c>
      <c r="L47" s="42">
        <v>-3.5326870535631096</v>
      </c>
      <c r="M47" s="42">
        <v>-0.60363190795211163</v>
      </c>
      <c r="N47" s="42">
        <v>1.2147681376091877</v>
      </c>
      <c r="O47" s="42">
        <v>3.6072625033866568</v>
      </c>
      <c r="P47" s="42">
        <v>1.5476654800123428</v>
      </c>
      <c r="Q47" s="42">
        <v>1.4865622731152106</v>
      </c>
      <c r="R47" s="42">
        <v>2.2167348786724088</v>
      </c>
      <c r="S47" s="42">
        <v>-0.19103825262223639</v>
      </c>
      <c r="T47" s="42">
        <v>-2.7835883511989401</v>
      </c>
      <c r="U47" s="42">
        <v>1.2123252888409572</v>
      </c>
      <c r="V47" s="42">
        <v>-2.6546692708134652</v>
      </c>
      <c r="W47" s="42">
        <v>3.5675141633699692</v>
      </c>
      <c r="X47" s="42">
        <v>2.0602647934164118</v>
      </c>
      <c r="Y47" s="42">
        <v>2.0152043050470048</v>
      </c>
      <c r="Z47" s="42">
        <v>2.666550206518687</v>
      </c>
      <c r="AA47" s="42">
        <v>-0.84493788500176759</v>
      </c>
      <c r="AB47" s="42">
        <v>1.4426128432867298</v>
      </c>
      <c r="AC47" s="42">
        <v>3.7767362958380217</v>
      </c>
      <c r="AD47" s="42">
        <v>2.5517629937072432</v>
      </c>
      <c r="AE47" s="42">
        <v>3.773312654320621</v>
      </c>
      <c r="AF47" s="42">
        <v>0.72649573004374235</v>
      </c>
      <c r="AG47" s="42">
        <v>2.6134804185166742</v>
      </c>
      <c r="AH47" s="42">
        <v>3.127892565142822</v>
      </c>
    </row>
    <row r="48" spans="1:35">
      <c r="C48" s="42" t="s">
        <v>314</v>
      </c>
      <c r="D48" s="81">
        <v>-3.6252109976849498</v>
      </c>
      <c r="E48" s="81" t="s">
        <v>290</v>
      </c>
      <c r="F48" s="42">
        <v>-5.1410304451966411</v>
      </c>
      <c r="G48" s="42">
        <v>2.2070683926861534</v>
      </c>
      <c r="H48" s="42">
        <v>-0.18001542371193757</v>
      </c>
      <c r="I48" s="42">
        <v>-12.556008417103069</v>
      </c>
      <c r="J48" s="42">
        <v>-12.815192683723783</v>
      </c>
      <c r="K48" s="42">
        <v>-6.5002878574042544</v>
      </c>
      <c r="L48" s="42">
        <v>-1.8425995015187677</v>
      </c>
      <c r="M48" s="42">
        <v>-4.0973310915486243</v>
      </c>
      <c r="N48" s="42">
        <v>-4.4527757205259499</v>
      </c>
      <c r="O48" s="42">
        <v>-8.9711010315523101</v>
      </c>
      <c r="P48" s="42">
        <v>-1.8677466076164777</v>
      </c>
      <c r="Q48" s="42">
        <v>-4.076286246470052</v>
      </c>
      <c r="R48" s="42">
        <v>0.93736095459643165</v>
      </c>
      <c r="S48" s="42">
        <v>-0.10972602017437882</v>
      </c>
      <c r="T48" s="42">
        <v>1.9782168040470098</v>
      </c>
      <c r="U48" s="42">
        <v>-0.52444960927771533</v>
      </c>
      <c r="V48" s="42">
        <v>8.3225036056832291</v>
      </c>
      <c r="W48" s="42">
        <v>-1.9333855717858803</v>
      </c>
      <c r="X48" s="42">
        <v>2.9783955226109216</v>
      </c>
      <c r="Y48" s="42">
        <v>2.1761970106889108</v>
      </c>
      <c r="Z48" s="42">
        <v>2.3033278896303759</v>
      </c>
      <c r="AA48" s="42">
        <v>6.5545066546060005</v>
      </c>
      <c r="AB48" s="42">
        <v>4.1728441051149172</v>
      </c>
      <c r="AC48" s="42">
        <v>1.2713824074278932</v>
      </c>
      <c r="AD48" s="42">
        <v>6.2066287559889606</v>
      </c>
      <c r="AE48" s="42">
        <v>4.092626315065182</v>
      </c>
      <c r="AF48" s="42">
        <v>9.3744367893065519</v>
      </c>
      <c r="AG48" s="42">
        <v>4.9378644931551641</v>
      </c>
      <c r="AH48" s="42">
        <v>7.5545765270022738</v>
      </c>
    </row>
    <row r="49" spans="3:5">
      <c r="C49" s="42" t="s">
        <v>327</v>
      </c>
      <c r="D49" s="81">
        <v>-4.0337563374543368</v>
      </c>
      <c r="E49" s="81"/>
    </row>
    <row r="50" spans="3:5">
      <c r="C50" s="42" t="s">
        <v>322</v>
      </c>
      <c r="D50" s="81">
        <v>-0.99993842097428631</v>
      </c>
      <c r="E50" s="81"/>
    </row>
    <row r="51" spans="3:5">
      <c r="C51" s="42" t="s">
        <v>313</v>
      </c>
      <c r="D51" s="81">
        <v>-2.5364782670498287</v>
      </c>
      <c r="E51" s="81"/>
    </row>
    <row r="52" spans="3:5">
      <c r="C52" s="42" t="s">
        <v>329</v>
      </c>
      <c r="D52" s="81"/>
      <c r="E52" s="81"/>
    </row>
    <row r="53" spans="3:5">
      <c r="C53" s="42" t="s">
        <v>297</v>
      </c>
      <c r="D53" s="81">
        <v>-7.671888478534588</v>
      </c>
      <c r="E53" s="81"/>
    </row>
    <row r="54" spans="3:5">
      <c r="C54" s="42" t="s">
        <v>315</v>
      </c>
      <c r="D54" s="81">
        <v>-8.477251738819028</v>
      </c>
      <c r="E54" s="81"/>
    </row>
    <row r="55" spans="3:5">
      <c r="C55" s="42" t="s">
        <v>324</v>
      </c>
      <c r="D55" s="81">
        <v>-1.3916207395781595</v>
      </c>
      <c r="E55" s="81"/>
    </row>
    <row r="56" spans="3:5">
      <c r="C56" s="42" t="s">
        <v>323</v>
      </c>
      <c r="D56" s="81">
        <v>-2.9420706546895152</v>
      </c>
      <c r="E56" s="81"/>
    </row>
    <row r="57" spans="3:5">
      <c r="C57" s="42" t="s">
        <v>295</v>
      </c>
      <c r="D57" s="81">
        <v>-4.6588211359931559</v>
      </c>
      <c r="E57" s="81"/>
    </row>
    <row r="58" spans="3:5">
      <c r="C58" s="42" t="s">
        <v>293</v>
      </c>
      <c r="D58" s="81">
        <v>-6.8639895921660816</v>
      </c>
      <c r="E58" s="81"/>
    </row>
    <row r="59" spans="3:5">
      <c r="C59" s="42" t="s">
        <v>311</v>
      </c>
      <c r="D59" s="81">
        <v>-10.309780058154018</v>
      </c>
      <c r="E59" s="81"/>
    </row>
    <row r="60" spans="3:5">
      <c r="C60" s="42" t="s">
        <v>306</v>
      </c>
      <c r="D60" s="81">
        <v>-1.7568092294606774</v>
      </c>
      <c r="E60" s="81"/>
    </row>
    <row r="61" spans="3:5">
      <c r="C61" s="42" t="s">
        <v>319</v>
      </c>
      <c r="D61" s="81">
        <v>-2.0888597518189771</v>
      </c>
      <c r="E61" s="81"/>
    </row>
    <row r="62" spans="3:5">
      <c r="C62" s="42" t="s">
        <v>317</v>
      </c>
      <c r="D62" s="81">
        <v>-3.7827237274681669</v>
      </c>
      <c r="E62" s="81"/>
    </row>
    <row r="63" spans="3:5">
      <c r="C63" s="42" t="s">
        <v>298</v>
      </c>
      <c r="D63" s="81">
        <v>-3.3147107757251564</v>
      </c>
      <c r="E63" s="81"/>
    </row>
    <row r="64" spans="3:5">
      <c r="C64" s="42" t="s">
        <v>310</v>
      </c>
      <c r="D64" s="81">
        <v>-2.8490997130741236</v>
      </c>
      <c r="E64" s="81"/>
    </row>
    <row r="65" spans="3:5">
      <c r="C65" s="42" t="s">
        <v>318</v>
      </c>
      <c r="D65" s="81">
        <v>-2.2309638496857924</v>
      </c>
      <c r="E65" s="81"/>
    </row>
    <row r="66" spans="3:5">
      <c r="C66" s="42" t="s">
        <v>305</v>
      </c>
      <c r="D66" s="81">
        <v>-6.1358499053950633</v>
      </c>
      <c r="E66" s="81"/>
    </row>
    <row r="67" spans="3:5">
      <c r="C67" s="42" t="s">
        <v>300</v>
      </c>
      <c r="D67" s="81">
        <v>-1.7938370976482942</v>
      </c>
      <c r="E67" s="81"/>
    </row>
    <row r="68" spans="3:5">
      <c r="C68" s="42" t="s">
        <v>326</v>
      </c>
      <c r="D68" s="81">
        <v>-0.48894749611075528</v>
      </c>
      <c r="E68" s="81"/>
    </row>
    <row r="69" spans="3:5">
      <c r="C69" s="42" t="s">
        <v>330</v>
      </c>
      <c r="D69" s="81">
        <v>-9.6476319930740999</v>
      </c>
      <c r="E69" s="81"/>
    </row>
    <row r="70" spans="3:5">
      <c r="C70" s="42" t="s">
        <v>331</v>
      </c>
      <c r="D70" s="81">
        <v>-5.6891782817323797</v>
      </c>
      <c r="E70" s="81"/>
    </row>
    <row r="71" spans="3:5">
      <c r="C71" s="42" t="s">
        <v>308</v>
      </c>
      <c r="D71" s="81">
        <v>-7.9883214656207873</v>
      </c>
      <c r="E71" s="81"/>
    </row>
    <row r="72" spans="3:5">
      <c r="C72" s="42" t="s">
        <v>325</v>
      </c>
      <c r="D72" s="81">
        <v>-4.2936163538266898</v>
      </c>
      <c r="E72" s="81"/>
    </row>
    <row r="73" spans="3:5">
      <c r="C73" s="42" t="s">
        <v>304</v>
      </c>
      <c r="D73" s="81">
        <v>-5.2924187702178029</v>
      </c>
      <c r="E73" s="81"/>
    </row>
    <row r="74" spans="3:5">
      <c r="C74" s="42" t="s">
        <v>302</v>
      </c>
      <c r="D74" s="81">
        <v>-6.5999528166435022</v>
      </c>
      <c r="E74" s="81"/>
    </row>
    <row r="75" spans="3:5">
      <c r="C75" s="42" t="s">
        <v>332</v>
      </c>
      <c r="D75" s="81">
        <v>-6.6101672473436919</v>
      </c>
      <c r="E75" s="81"/>
    </row>
    <row r="76" spans="3:5">
      <c r="C76" s="42" t="s">
        <v>320</v>
      </c>
      <c r="D76" s="81">
        <v>-2.4248491767558491</v>
      </c>
      <c r="E76" s="81"/>
    </row>
    <row r="77" spans="3:5">
      <c r="C77" s="42" t="s">
        <v>312</v>
      </c>
      <c r="D77" s="81">
        <v>-3.3289429964791943</v>
      </c>
      <c r="E77" s="81"/>
    </row>
    <row r="78" spans="3:5">
      <c r="C78" s="42" t="s">
        <v>301</v>
      </c>
      <c r="D78" s="81">
        <v>-5.3763629327636711</v>
      </c>
      <c r="E78" s="81"/>
    </row>
  </sheetData>
  <mergeCells count="1">
    <mergeCell ref="D1:G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Y39"/>
  <sheetViews>
    <sheetView topLeftCell="C1" zoomScaleNormal="100" workbookViewId="0">
      <selection activeCell="U26" sqref="U26"/>
    </sheetView>
  </sheetViews>
  <sheetFormatPr defaultRowHeight="15"/>
  <cols>
    <col min="1" max="1" width="18.85546875" bestFit="1" customWidth="1"/>
    <col min="2" max="2" width="4" customWidth="1"/>
    <col min="3" max="3" width="5.42578125" customWidth="1"/>
    <col min="4" max="5" width="9.28515625" bestFit="1" customWidth="1"/>
    <col min="6" max="6" width="12.5703125" customWidth="1"/>
    <col min="7" max="7" width="7.7109375" style="84" customWidth="1"/>
    <col min="8" max="8" width="3.85546875" customWidth="1"/>
    <col min="9" max="11" width="9.28515625" customWidth="1"/>
    <col min="12" max="12" width="9.28515625" style="84" customWidth="1"/>
    <col min="13" max="13" width="9.28515625" customWidth="1"/>
    <col min="16" max="16" width="17.85546875" bestFit="1" customWidth="1"/>
    <col min="18" max="18" width="13.7109375" customWidth="1"/>
    <col min="24" max="24" width="9.85546875" customWidth="1"/>
  </cols>
  <sheetData>
    <row r="1" spans="1:25">
      <c r="Q1" t="s">
        <v>333</v>
      </c>
      <c r="R1" t="s">
        <v>334</v>
      </c>
    </row>
    <row r="2" spans="1:25" ht="90">
      <c r="F2" s="85" t="s">
        <v>335</v>
      </c>
      <c r="G2" s="86" t="s">
        <v>336</v>
      </c>
      <c r="I2" t="s">
        <v>337</v>
      </c>
      <c r="K2" s="85" t="s">
        <v>335</v>
      </c>
      <c r="L2" s="86" t="s">
        <v>338</v>
      </c>
      <c r="M2" t="s">
        <v>339</v>
      </c>
      <c r="Q2" s="87" t="str">
        <f>G2</f>
        <v>SA Trade balance in GDP</v>
      </c>
      <c r="R2" s="87" t="s">
        <v>0</v>
      </c>
      <c r="S2" s="2"/>
      <c r="T2" s="2"/>
      <c r="U2" s="2"/>
      <c r="V2" s="2"/>
      <c r="W2" s="2"/>
      <c r="X2" s="2"/>
      <c r="Y2" s="2"/>
    </row>
    <row r="3" spans="1:25" ht="15.75">
      <c r="D3" s="88" t="s">
        <v>156</v>
      </c>
      <c r="E3" s="88" t="s">
        <v>160</v>
      </c>
      <c r="I3" s="88" t="s">
        <v>156</v>
      </c>
      <c r="J3" s="88" t="s">
        <v>160</v>
      </c>
      <c r="S3" s="2"/>
      <c r="T3" s="89"/>
      <c r="U3" s="2"/>
      <c r="V3" s="2"/>
      <c r="W3" s="2"/>
      <c r="X3" s="2"/>
      <c r="Y3" s="2"/>
    </row>
    <row r="4" spans="1:25">
      <c r="A4" t="s">
        <v>4</v>
      </c>
      <c r="B4">
        <v>213</v>
      </c>
      <c r="C4" t="s">
        <v>321</v>
      </c>
      <c r="D4" s="90">
        <v>5663.9568070472696</v>
      </c>
      <c r="E4" s="90">
        <v>4001.23246731779</v>
      </c>
      <c r="F4" s="90">
        <v>-6.650897358917919</v>
      </c>
      <c r="G4" s="91">
        <f>F4/M4*100</f>
        <v>-2.5353823417931571</v>
      </c>
      <c r="H4" s="90"/>
      <c r="I4" s="90">
        <v>5246.1852776253991</v>
      </c>
      <c r="J4" s="90">
        <v>3593.4408816303999</v>
      </c>
      <c r="K4" s="90">
        <v>-6.6109775839799996</v>
      </c>
      <c r="L4" s="91">
        <f>K4/M4*100</f>
        <v>-2.5201645618449753</v>
      </c>
      <c r="M4" s="90">
        <v>262.32325000000003</v>
      </c>
      <c r="N4" s="92">
        <v>-0.79603183922335452</v>
      </c>
      <c r="O4" t="str">
        <f>VLOOKUP(P4,$A$4:$C$39,3,FALSE)</f>
        <v>ARG</v>
      </c>
      <c r="P4" t="s">
        <v>4</v>
      </c>
      <c r="Q4">
        <f t="shared" ref="Q4:Q32" si="0">VLOOKUP(P4,$A$4:$G$39,7,FALSE)</f>
        <v>-2.5353823417931571</v>
      </c>
      <c r="R4">
        <v>-6.4540816014284079</v>
      </c>
      <c r="S4" s="2"/>
      <c r="T4" s="2"/>
      <c r="U4" s="2"/>
      <c r="V4" s="2"/>
      <c r="W4" s="2"/>
      <c r="X4" s="2"/>
      <c r="Y4" s="2"/>
    </row>
    <row r="5" spans="1:25">
      <c r="A5" t="s">
        <v>5</v>
      </c>
      <c r="B5">
        <v>223</v>
      </c>
      <c r="C5" t="s">
        <v>316</v>
      </c>
      <c r="D5" s="90">
        <v>2029.9202250695901</v>
      </c>
      <c r="E5" s="90">
        <v>2447.8438294192501</v>
      </c>
      <c r="F5" s="90">
        <v>1.6716944173986403</v>
      </c>
      <c r="G5" s="91">
        <f>F5/M5*100</f>
        <v>0.1215544992292487</v>
      </c>
      <c r="H5" s="90"/>
      <c r="I5" s="90">
        <v>3564.5235605948201</v>
      </c>
      <c r="J5" s="90">
        <v>154.7209</v>
      </c>
      <c r="K5" s="90">
        <v>-13.639210642379281</v>
      </c>
      <c r="L5" s="91">
        <f t="shared" ref="L5:L35" si="1">K5/M5*100</f>
        <v>-0.99175268055064647</v>
      </c>
      <c r="M5" s="90">
        <v>1375.2633000000001</v>
      </c>
      <c r="N5" s="92">
        <v>-8.4418722129339656</v>
      </c>
      <c r="O5" t="str">
        <f t="shared" ref="O5:O32" si="2">VLOOKUP(P5,$A$4:$C$39,3,FALSE)</f>
        <v>BRA</v>
      </c>
      <c r="P5" t="s">
        <v>5</v>
      </c>
      <c r="Q5">
        <f t="shared" si="0"/>
        <v>0.1215544992292487</v>
      </c>
      <c r="R5">
        <v>-9.8164265383233413</v>
      </c>
      <c r="S5" s="2"/>
      <c r="T5" s="2"/>
      <c r="U5" s="2"/>
      <c r="V5" s="2"/>
      <c r="W5" s="2"/>
      <c r="X5" s="2"/>
      <c r="Y5" s="2"/>
    </row>
    <row r="6" spans="1:25">
      <c r="A6" t="s">
        <v>6</v>
      </c>
      <c r="B6">
        <v>228</v>
      </c>
      <c r="C6" t="s">
        <v>314</v>
      </c>
      <c r="D6" s="90">
        <v>590.749846358014</v>
      </c>
      <c r="E6" s="90">
        <v>1258.1687281811901</v>
      </c>
      <c r="F6" s="90">
        <v>2.6696755272927044</v>
      </c>
      <c r="G6" s="91">
        <f>F6/M6*100</f>
        <v>1.6272853503920615</v>
      </c>
      <c r="H6" s="90"/>
      <c r="I6" s="90">
        <v>-342.69</v>
      </c>
      <c r="J6" s="90">
        <v>2518.3679247284999</v>
      </c>
      <c r="K6" s="90">
        <v>11.444231698914001</v>
      </c>
      <c r="L6" s="91">
        <f t="shared" si="1"/>
        <v>6.9757655564309964</v>
      </c>
      <c r="M6" s="90">
        <v>164.05700000000002</v>
      </c>
      <c r="N6" s="92">
        <v>-7.0017287980371545</v>
      </c>
      <c r="O6" t="str">
        <f t="shared" si="2"/>
        <v>CHL</v>
      </c>
      <c r="P6" t="s">
        <v>6</v>
      </c>
      <c r="Q6">
        <f t="shared" si="0"/>
        <v>1.6272853503920615</v>
      </c>
      <c r="R6">
        <v>-12.582540673701015</v>
      </c>
      <c r="S6" s="2"/>
      <c r="T6" s="2"/>
      <c r="U6" s="2"/>
      <c r="V6" s="2"/>
      <c r="W6" s="2"/>
      <c r="X6" s="2"/>
      <c r="Y6" s="2"/>
    </row>
    <row r="7" spans="1:25">
      <c r="A7" t="s">
        <v>7</v>
      </c>
      <c r="B7">
        <v>924</v>
      </c>
      <c r="C7" t="s">
        <v>327</v>
      </c>
      <c r="D7" s="90"/>
      <c r="E7" s="90"/>
      <c r="F7" s="90"/>
      <c r="G7" s="91"/>
      <c r="H7" s="90"/>
      <c r="I7" s="90"/>
      <c r="J7" s="90"/>
      <c r="K7" s="90"/>
      <c r="L7" s="91"/>
      <c r="M7" s="90">
        <v>3361.64</v>
      </c>
      <c r="N7" s="93"/>
      <c r="O7" t="str">
        <f t="shared" si="2"/>
        <v>CHN</v>
      </c>
      <c r="P7" t="s">
        <v>7</v>
      </c>
      <c r="Q7">
        <f t="shared" si="0"/>
        <v>0</v>
      </c>
      <c r="R7">
        <v>-2.873928998957731</v>
      </c>
      <c r="S7" s="2"/>
      <c r="T7" s="2"/>
      <c r="U7" s="2"/>
      <c r="V7" s="2"/>
      <c r="W7" s="2"/>
      <c r="X7" s="2"/>
      <c r="Y7" s="2"/>
    </row>
    <row r="8" spans="1:25">
      <c r="A8" t="s">
        <v>8</v>
      </c>
      <c r="B8">
        <v>233</v>
      </c>
      <c r="C8" t="s">
        <v>322</v>
      </c>
      <c r="D8" s="90">
        <v>-445.45560774161697</v>
      </c>
      <c r="E8" s="90">
        <v>-147.10581183393299</v>
      </c>
      <c r="F8" s="90">
        <v>1.1933991836307358</v>
      </c>
      <c r="G8" s="91">
        <f>F8/M8*100</f>
        <v>0.57303881897969622</v>
      </c>
      <c r="H8" s="90"/>
      <c r="I8" s="90">
        <v>-569.55317471680098</v>
      </c>
      <c r="J8" s="90">
        <v>-259.34276388091098</v>
      </c>
      <c r="K8" s="90">
        <v>1.2408416433435601</v>
      </c>
      <c r="L8" s="91">
        <f t="shared" si="1"/>
        <v>0.59581943711336893</v>
      </c>
      <c r="M8" s="90">
        <v>208.25800000000001</v>
      </c>
      <c r="N8" s="92">
        <v>-2.537341676707261</v>
      </c>
      <c r="O8" t="str">
        <f t="shared" si="2"/>
        <v>COL</v>
      </c>
      <c r="P8" t="s">
        <v>8</v>
      </c>
      <c r="Q8">
        <f t="shared" si="0"/>
        <v>0.57303881897969622</v>
      </c>
      <c r="R8">
        <v>-6.384606846300878</v>
      </c>
      <c r="S8" s="2"/>
      <c r="T8" s="2"/>
      <c r="U8" s="2"/>
      <c r="V8" s="2"/>
      <c r="W8" s="2"/>
      <c r="X8" s="2"/>
      <c r="Y8" s="2"/>
    </row>
    <row r="9" spans="1:25">
      <c r="A9" t="s">
        <v>9</v>
      </c>
      <c r="B9">
        <v>960</v>
      </c>
      <c r="C9" t="s">
        <v>313</v>
      </c>
      <c r="D9" s="90">
        <v>-581.95150505538402</v>
      </c>
      <c r="E9" s="90">
        <v>-296.62463236935298</v>
      </c>
      <c r="F9" s="90">
        <v>1.1413074907441241</v>
      </c>
      <c r="G9" s="91">
        <f>F9/M9*100</f>
        <v>1.9481384828531492</v>
      </c>
      <c r="H9" s="90"/>
      <c r="I9" s="90">
        <v>2953.65457177485</v>
      </c>
      <c r="J9" s="90">
        <v>-2077.7501716532897</v>
      </c>
      <c r="K9" s="90">
        <v>-20.125618973712559</v>
      </c>
      <c r="L9" s="91">
        <f t="shared" si="1"/>
        <v>-34.353137197378722</v>
      </c>
      <c r="M9" s="90">
        <v>58.584515463840148</v>
      </c>
      <c r="N9" s="92">
        <v>-9.9977841256759792</v>
      </c>
      <c r="O9" t="str">
        <f t="shared" si="2"/>
        <v>HRV</v>
      </c>
      <c r="P9" t="s">
        <v>9</v>
      </c>
      <c r="Q9">
        <f t="shared" si="0"/>
        <v>1.9481384828531492</v>
      </c>
      <c r="R9">
        <v>-13.313674988971602</v>
      </c>
      <c r="S9" s="2"/>
      <c r="T9" s="2"/>
      <c r="U9" s="2"/>
      <c r="V9" s="2"/>
      <c r="W9" s="2"/>
      <c r="X9" s="2"/>
      <c r="Y9" s="2"/>
    </row>
    <row r="10" spans="1:25">
      <c r="A10" t="s">
        <v>10</v>
      </c>
      <c r="B10">
        <v>243</v>
      </c>
      <c r="C10" t="s">
        <v>329</v>
      </c>
      <c r="D10" s="90"/>
      <c r="E10" s="90"/>
      <c r="F10" s="90"/>
      <c r="G10" s="91"/>
      <c r="H10" s="90"/>
      <c r="I10" s="90"/>
      <c r="J10" s="90"/>
      <c r="K10" s="90"/>
      <c r="L10" s="91"/>
      <c r="M10" s="90">
        <v>39.796099766627776</v>
      </c>
      <c r="N10" s="93"/>
      <c r="O10" t="str">
        <f t="shared" si="2"/>
        <v>CZE</v>
      </c>
      <c r="P10" t="s">
        <v>29</v>
      </c>
      <c r="Q10">
        <f t="shared" si="0"/>
        <v>-2.9382467174199878</v>
      </c>
      <c r="R10">
        <v>-16.644674808423478</v>
      </c>
      <c r="S10" s="2"/>
      <c r="T10" s="2"/>
      <c r="U10" s="2"/>
      <c r="V10" s="2"/>
      <c r="W10" s="2"/>
      <c r="X10" s="2"/>
      <c r="Y10" s="2"/>
    </row>
    <row r="11" spans="1:25">
      <c r="A11" t="s">
        <v>11</v>
      </c>
      <c r="B11">
        <v>939</v>
      </c>
      <c r="C11" t="s">
        <v>297</v>
      </c>
      <c r="D11" s="90">
        <v>-214.71565301957901</v>
      </c>
      <c r="E11" s="90">
        <v>70.554912497773898</v>
      </c>
      <c r="F11" s="90">
        <v>1.1410822620694117</v>
      </c>
      <c r="G11" s="91">
        <f t="shared" ref="G11:G16" si="3">F11/M11*100</f>
        <v>5.3232349783139847</v>
      </c>
      <c r="H11" s="90"/>
      <c r="I11" s="90">
        <v>-160.08893004324997</v>
      </c>
      <c r="J11" s="90">
        <v>68.299188864490006</v>
      </c>
      <c r="K11" s="90">
        <v>0.91355247563095987</v>
      </c>
      <c r="L11" s="91">
        <f t="shared" si="1"/>
        <v>4.2617913313144129</v>
      </c>
      <c r="M11" s="90">
        <v>21.435879999999997</v>
      </c>
      <c r="N11" s="92">
        <v>-19.349233944390264</v>
      </c>
      <c r="O11" t="str">
        <f t="shared" si="2"/>
        <v>EST</v>
      </c>
      <c r="P11" t="s">
        <v>11</v>
      </c>
      <c r="Q11">
        <f t="shared" si="0"/>
        <v>5.3232349783139847</v>
      </c>
      <c r="R11">
        <v>-25.053424535421243</v>
      </c>
      <c r="S11" s="2"/>
      <c r="T11" s="2"/>
      <c r="U11" s="2"/>
      <c r="V11" s="2"/>
      <c r="W11" s="2"/>
      <c r="X11" s="2"/>
      <c r="Y11" s="2"/>
    </row>
    <row r="12" spans="1:25">
      <c r="A12" t="s">
        <v>12</v>
      </c>
      <c r="B12">
        <v>944</v>
      </c>
      <c r="C12" t="s">
        <v>315</v>
      </c>
      <c r="D12" s="90">
        <v>174.125492916594</v>
      </c>
      <c r="E12" s="90">
        <v>1098.9702213968401</v>
      </c>
      <c r="F12" s="90">
        <v>3.6993789139209845</v>
      </c>
      <c r="G12" s="91">
        <f t="shared" si="3"/>
        <v>2.7203315787344544</v>
      </c>
      <c r="H12" s="90"/>
      <c r="I12" s="90">
        <v>127.97947613470099</v>
      </c>
      <c r="J12" s="90">
        <v>1135.6492669214999</v>
      </c>
      <c r="K12" s="90">
        <v>4.0306791631471954</v>
      </c>
      <c r="L12" s="91">
        <f t="shared" si="1"/>
        <v>2.9639526164770906</v>
      </c>
      <c r="M12" s="90">
        <v>135.99</v>
      </c>
      <c r="N12" s="92">
        <v>-8.6062133975214117</v>
      </c>
      <c r="O12" t="str">
        <f t="shared" si="2"/>
        <v>HUN</v>
      </c>
      <c r="P12" t="s">
        <v>12</v>
      </c>
      <c r="Q12">
        <f t="shared" si="0"/>
        <v>2.7203315787344544</v>
      </c>
      <c r="R12">
        <v>-10.999010537188347</v>
      </c>
      <c r="S12" s="2"/>
      <c r="T12" s="2"/>
      <c r="U12" s="2"/>
      <c r="V12" s="2"/>
      <c r="W12" s="2"/>
      <c r="X12" s="2"/>
      <c r="Y12" s="2"/>
    </row>
    <row r="13" spans="1:25">
      <c r="A13" t="s">
        <v>13</v>
      </c>
      <c r="B13">
        <v>534</v>
      </c>
      <c r="C13" t="s">
        <v>324</v>
      </c>
      <c r="D13" s="90">
        <v>-22640.759872938401</v>
      </c>
      <c r="E13" s="90">
        <v>-9850.0676888193502</v>
      </c>
      <c r="F13" s="90">
        <v>51.162768736476202</v>
      </c>
      <c r="G13" s="91">
        <f t="shared" si="3"/>
        <v>4.8959915268787633</v>
      </c>
      <c r="H13" s="90"/>
      <c r="I13" s="90">
        <v>-24618.981885793299</v>
      </c>
      <c r="J13" s="90">
        <v>-3607.0654605166001</v>
      </c>
      <c r="K13" s="90">
        <v>84.047665701106808</v>
      </c>
      <c r="L13" s="91">
        <f t="shared" si="1"/>
        <v>8.0428926989086804</v>
      </c>
      <c r="M13" s="90">
        <v>1044.9930000000002</v>
      </c>
      <c r="N13" s="92">
        <v>4.4281395894399722</v>
      </c>
      <c r="O13" t="str">
        <f t="shared" si="2"/>
        <v>IND</v>
      </c>
      <c r="P13" t="s">
        <v>13</v>
      </c>
      <c r="Q13">
        <f t="shared" si="0"/>
        <v>4.8959915268787633</v>
      </c>
      <c r="R13">
        <v>-3.8409642032037006</v>
      </c>
      <c r="S13" s="2"/>
      <c r="T13" s="2"/>
      <c r="U13" s="2"/>
      <c r="V13" s="2"/>
      <c r="W13" s="2"/>
      <c r="X13" s="2"/>
      <c r="Y13" s="2"/>
    </row>
    <row r="14" spans="1:25">
      <c r="A14" t="s">
        <v>14</v>
      </c>
      <c r="B14">
        <v>536</v>
      </c>
      <c r="C14" t="s">
        <v>323</v>
      </c>
      <c r="D14" s="90">
        <v>2247.2393637326199</v>
      </c>
      <c r="E14" s="90">
        <v>4183.95426730486</v>
      </c>
      <c r="F14" s="90">
        <v>7.7468596142889599</v>
      </c>
      <c r="G14" s="91">
        <f t="shared" si="3"/>
        <v>1.7935073750649015</v>
      </c>
      <c r="H14" s="90"/>
      <c r="I14" s="90">
        <v>2458.2697715311997</v>
      </c>
      <c r="J14" s="90">
        <v>4288.1916925475998</v>
      </c>
      <c r="K14" s="90">
        <v>7.3196876840656007</v>
      </c>
      <c r="L14" s="91">
        <f t="shared" si="1"/>
        <v>1.6946110421736771</v>
      </c>
      <c r="M14" s="90">
        <v>431.9391</v>
      </c>
      <c r="N14" s="92">
        <v>2.4675853152088312</v>
      </c>
      <c r="O14" t="str">
        <f t="shared" si="2"/>
        <v>IDN</v>
      </c>
      <c r="P14" t="s">
        <v>14</v>
      </c>
      <c r="Q14">
        <f t="shared" si="0"/>
        <v>1.7935073750649015</v>
      </c>
      <c r="R14">
        <v>-4.033826363471249</v>
      </c>
      <c r="S14" s="2"/>
      <c r="T14" s="2"/>
      <c r="U14" s="2"/>
      <c r="V14" s="2"/>
      <c r="W14" s="2"/>
      <c r="X14" s="2"/>
      <c r="Y14" s="2"/>
    </row>
    <row r="15" spans="1:25">
      <c r="A15" t="s">
        <v>15</v>
      </c>
      <c r="B15">
        <v>941</v>
      </c>
      <c r="C15" t="s">
        <v>295</v>
      </c>
      <c r="D15" s="90">
        <v>-1160.95169844574</v>
      </c>
      <c r="E15" s="90">
        <v>-415.49276060980401</v>
      </c>
      <c r="F15" s="90">
        <v>2.9818357513437439</v>
      </c>
      <c r="G15" s="91">
        <f t="shared" si="3"/>
        <v>10.32881437711513</v>
      </c>
      <c r="H15" s="90"/>
      <c r="I15" s="90">
        <v>-1253.3</v>
      </c>
      <c r="J15" s="90">
        <v>-258.2</v>
      </c>
      <c r="K15" s="90">
        <v>3.9803999999999995</v>
      </c>
      <c r="L15" s="91">
        <f t="shared" si="1"/>
        <v>13.787752302634996</v>
      </c>
      <c r="M15" s="90">
        <v>28.8691</v>
      </c>
      <c r="N15" s="92">
        <v>-28.083109555911946</v>
      </c>
      <c r="O15" t="str">
        <f t="shared" si="2"/>
        <v>ISR</v>
      </c>
      <c r="P15" t="s">
        <v>34</v>
      </c>
      <c r="Q15">
        <f t="shared" si="0"/>
        <v>4.7689672447547657</v>
      </c>
      <c r="R15">
        <v>-6.7205943090096536</v>
      </c>
      <c r="S15" s="2"/>
      <c r="T15" s="2"/>
      <c r="U15" s="2"/>
      <c r="V15" s="2"/>
      <c r="W15" s="2"/>
      <c r="X15" s="2"/>
      <c r="Y15" s="2"/>
    </row>
    <row r="16" spans="1:25">
      <c r="A16" t="s">
        <v>16</v>
      </c>
      <c r="B16">
        <v>946</v>
      </c>
      <c r="C16" t="s">
        <v>293</v>
      </c>
      <c r="D16" s="90">
        <v>-1213.43368369517</v>
      </c>
      <c r="E16" s="90">
        <v>-11.3835070853624</v>
      </c>
      <c r="F16" s="90">
        <v>4.80820070643923</v>
      </c>
      <c r="G16" s="91">
        <f t="shared" si="3"/>
        <v>12.258219283554403</v>
      </c>
      <c r="H16" s="90"/>
      <c r="I16" s="90">
        <v>-1163.9286337463</v>
      </c>
      <c r="J16" s="90">
        <v>-42.0502725620794</v>
      </c>
      <c r="K16" s="90">
        <v>4.4875134447368819</v>
      </c>
      <c r="L16" s="91">
        <f t="shared" si="1"/>
        <v>11.440646346109126</v>
      </c>
      <c r="M16" s="90">
        <v>39.224299999999999</v>
      </c>
      <c r="N16" s="92">
        <v>-23.287727613068277</v>
      </c>
      <c r="O16" t="str">
        <f t="shared" si="2"/>
        <v>KOR</v>
      </c>
      <c r="P16" t="s">
        <v>35</v>
      </c>
      <c r="Q16">
        <f t="shared" si="0"/>
        <v>6.4184908900096174</v>
      </c>
      <c r="R16">
        <v>-13.363793025216843</v>
      </c>
      <c r="S16" s="2"/>
      <c r="T16" s="2"/>
      <c r="U16" s="2"/>
      <c r="V16" s="2"/>
      <c r="W16" s="2"/>
      <c r="X16" s="2"/>
      <c r="Y16" s="2"/>
    </row>
    <row r="17" spans="1:25">
      <c r="A17" t="s">
        <v>17</v>
      </c>
      <c r="B17">
        <v>548</v>
      </c>
      <c r="C17" t="s">
        <v>311</v>
      </c>
      <c r="D17" s="90">
        <v>13773.0356205647</v>
      </c>
      <c r="E17" s="90">
        <v>0</v>
      </c>
      <c r="F17" s="90"/>
      <c r="G17" s="91"/>
      <c r="H17" s="90"/>
      <c r="I17" s="90">
        <v>14539.7652413463</v>
      </c>
      <c r="J17" s="90"/>
      <c r="K17" s="90"/>
      <c r="L17" s="91"/>
      <c r="M17" s="90">
        <v>186.43939999999998</v>
      </c>
      <c r="N17" s="93"/>
      <c r="O17" t="str">
        <f t="shared" si="2"/>
        <v>LVA</v>
      </c>
      <c r="P17" t="s">
        <v>15</v>
      </c>
      <c r="Q17">
        <f t="shared" si="0"/>
        <v>10.32881437711513</v>
      </c>
      <c r="R17">
        <v>-26.586981030146902</v>
      </c>
      <c r="S17" s="2"/>
      <c r="T17" s="2"/>
      <c r="U17" s="2"/>
      <c r="V17" s="2"/>
      <c r="W17" s="2"/>
      <c r="X17" s="2"/>
      <c r="Y17" s="2"/>
    </row>
    <row r="18" spans="1:25">
      <c r="A18" t="s">
        <v>18</v>
      </c>
      <c r="B18">
        <v>273</v>
      </c>
      <c r="C18" t="s">
        <v>306</v>
      </c>
      <c r="D18" s="90">
        <v>-7657.2675498008703</v>
      </c>
      <c r="E18" s="90">
        <v>-5231.6513612707204</v>
      </c>
      <c r="F18" s="90">
        <v>9.7024647541205997</v>
      </c>
      <c r="G18" s="91">
        <f>F18/M18*100</f>
        <v>0.94618717210918768</v>
      </c>
      <c r="H18" s="90"/>
      <c r="I18" s="90">
        <v>-8765.6756000000005</v>
      </c>
      <c r="J18" s="90">
        <v>-3105.0375008762999</v>
      </c>
      <c r="K18" s="90">
        <v>22.6425523964948</v>
      </c>
      <c r="L18" s="91">
        <f t="shared" si="1"/>
        <v>2.2081082657141109</v>
      </c>
      <c r="M18" s="90">
        <v>1025.427636319821</v>
      </c>
      <c r="N18" s="92">
        <v>-15.407453130460269</v>
      </c>
      <c r="O18" t="str">
        <f t="shared" si="2"/>
        <v>LTU</v>
      </c>
      <c r="P18" t="s">
        <v>16</v>
      </c>
      <c r="Q18">
        <f t="shared" si="0"/>
        <v>12.258219283554403</v>
      </c>
      <c r="R18">
        <v>-28.097678190196397</v>
      </c>
      <c r="S18" s="2"/>
      <c r="T18" s="2"/>
      <c r="U18" s="2"/>
      <c r="V18" s="2"/>
      <c r="W18" s="2"/>
      <c r="X18" s="2"/>
      <c r="Y18" s="2"/>
    </row>
    <row r="19" spans="1:25">
      <c r="A19" t="s">
        <v>19</v>
      </c>
      <c r="B19">
        <v>293</v>
      </c>
      <c r="C19" t="s">
        <v>319</v>
      </c>
      <c r="D19" s="90">
        <v>17.375802678268801</v>
      </c>
      <c r="E19" s="90">
        <v>644.81533310127804</v>
      </c>
      <c r="F19" s="90">
        <v>2.509758121692037</v>
      </c>
      <c r="G19" s="91">
        <f>F19/M19*100</f>
        <v>2.3351366062748071</v>
      </c>
      <c r="H19" s="90"/>
      <c r="I19" s="90">
        <v>304.30043640687001</v>
      </c>
      <c r="J19" s="90">
        <v>226.60522013238997</v>
      </c>
      <c r="K19" s="90">
        <v>-0.31078086509792013</v>
      </c>
      <c r="L19" s="91">
        <f t="shared" si="1"/>
        <v>-0.28915765561130663</v>
      </c>
      <c r="M19" s="90">
        <v>107.47799999999999</v>
      </c>
      <c r="N19" s="92">
        <v>-1.6473654311442543</v>
      </c>
      <c r="O19" t="str">
        <f t="shared" si="2"/>
        <v>MYS</v>
      </c>
      <c r="P19" t="s">
        <v>17</v>
      </c>
      <c r="Q19">
        <f t="shared" si="0"/>
        <v>0</v>
      </c>
      <c r="R19">
        <v>-14.795518862323764</v>
      </c>
      <c r="S19" s="2"/>
      <c r="T19" s="2"/>
      <c r="U19" s="2"/>
      <c r="V19" s="2"/>
      <c r="W19" s="2"/>
      <c r="X19" s="2"/>
      <c r="Y19" s="2"/>
    </row>
    <row r="20" spans="1:25">
      <c r="A20" t="s">
        <v>20</v>
      </c>
      <c r="B20">
        <v>566</v>
      </c>
      <c r="C20" t="s">
        <v>317</v>
      </c>
      <c r="D20" s="90">
        <v>-3776.3301817625902</v>
      </c>
      <c r="E20" s="90">
        <v>-1952.45317240028</v>
      </c>
      <c r="F20" s="90">
        <v>7.2955080374492409</v>
      </c>
      <c r="G20" s="91">
        <f>F20/M20*100</f>
        <v>5.0492983711241219</v>
      </c>
      <c r="H20" s="90"/>
      <c r="I20" s="90">
        <v>-3988</v>
      </c>
      <c r="J20" s="90">
        <v>-1629</v>
      </c>
      <c r="K20" s="90">
        <v>9.4359999999999999</v>
      </c>
      <c r="L20" s="91">
        <f t="shared" si="1"/>
        <v>6.5307555259147669</v>
      </c>
      <c r="M20" s="90">
        <v>144.48558</v>
      </c>
      <c r="N20" s="92">
        <v>-3.2176749630669521</v>
      </c>
      <c r="O20" t="str">
        <f t="shared" si="2"/>
        <v>MEX</v>
      </c>
      <c r="P20" t="s">
        <v>18</v>
      </c>
      <c r="Q20">
        <f t="shared" si="0"/>
        <v>0.94618717210918768</v>
      </c>
      <c r="R20">
        <v>-17.32637364367292</v>
      </c>
      <c r="S20" s="2"/>
      <c r="T20" s="2"/>
      <c r="U20" s="2"/>
      <c r="V20" s="2"/>
      <c r="W20" s="2"/>
      <c r="X20" s="2"/>
      <c r="Y20" s="2"/>
    </row>
    <row r="21" spans="1:25">
      <c r="A21" t="s">
        <v>21</v>
      </c>
      <c r="B21">
        <v>922</v>
      </c>
      <c r="C21" t="s">
        <v>298</v>
      </c>
      <c r="D21" s="90">
        <v>45592.407492146303</v>
      </c>
      <c r="E21" s="90">
        <v>13255.590380404001</v>
      </c>
      <c r="F21" s="90">
        <v>-129.34726844696922</v>
      </c>
      <c r="G21" s="91">
        <f>F21/M21*100</f>
        <v>-9.9928359430600437</v>
      </c>
      <c r="H21" s="90"/>
      <c r="I21" s="90">
        <v>45261.46</v>
      </c>
      <c r="J21" s="90">
        <v>14934.369999999999</v>
      </c>
      <c r="K21" s="90">
        <v>-121.30836000000001</v>
      </c>
      <c r="L21" s="91">
        <f t="shared" si="1"/>
        <v>-9.3717830655129788</v>
      </c>
      <c r="M21" s="90">
        <v>1294.4000000000001</v>
      </c>
      <c r="N21" s="92">
        <v>-20.492407735800022</v>
      </c>
      <c r="O21" t="str">
        <f t="shared" si="2"/>
        <v>PER</v>
      </c>
      <c r="P21" t="s">
        <v>19</v>
      </c>
      <c r="Q21">
        <f t="shared" si="0"/>
        <v>2.3351366062748071</v>
      </c>
      <c r="R21">
        <v>-7.2250923850090132</v>
      </c>
      <c r="S21" s="2"/>
      <c r="T21" s="2"/>
      <c r="U21" s="2"/>
      <c r="V21" s="2"/>
      <c r="W21" s="2"/>
      <c r="X21" s="2"/>
      <c r="Y21" s="2"/>
    </row>
    <row r="22" spans="1:25">
      <c r="A22" t="s">
        <v>22</v>
      </c>
      <c r="B22">
        <v>942</v>
      </c>
      <c r="C22" t="s">
        <v>310</v>
      </c>
      <c r="D22" s="90"/>
      <c r="E22" s="90"/>
      <c r="F22" s="90"/>
      <c r="G22" s="91"/>
      <c r="H22" s="90"/>
      <c r="I22" s="90">
        <v>-3094.3558273440099</v>
      </c>
      <c r="J22" s="90">
        <v>-1751.9514784292198</v>
      </c>
      <c r="K22" s="90">
        <v>5.3696173956591604</v>
      </c>
      <c r="L22" s="91">
        <f t="shared" si="1"/>
        <v>13.282452856402887</v>
      </c>
      <c r="M22" s="90">
        <v>40.42639905227071</v>
      </c>
      <c r="N22" s="92">
        <v>-5.8027177216465109</v>
      </c>
      <c r="O22" t="str">
        <f t="shared" si="2"/>
        <v>PHL</v>
      </c>
      <c r="P22" t="s">
        <v>20</v>
      </c>
      <c r="Q22">
        <f t="shared" si="0"/>
        <v>5.0492983711241219</v>
      </c>
      <c r="R22">
        <v>-8.3420149480851755</v>
      </c>
    </row>
    <row r="23" spans="1:25">
      <c r="A23" t="s">
        <v>23</v>
      </c>
      <c r="B23">
        <v>199</v>
      </c>
      <c r="C23" t="s">
        <v>318</v>
      </c>
      <c r="D23" s="90">
        <v>-2270.09677008673</v>
      </c>
      <c r="E23" s="90">
        <v>-1746.2878629127399</v>
      </c>
      <c r="F23" s="90">
        <v>2.0952356286959604</v>
      </c>
      <c r="G23" s="91">
        <f t="shared" ref="G23:G30" si="4">F23/M23*100</f>
        <v>0.73169190703422937</v>
      </c>
      <c r="H23" s="90"/>
      <c r="I23" s="90">
        <v>-3219.3408047045</v>
      </c>
      <c r="J23" s="90">
        <v>-1438.1464680050001</v>
      </c>
      <c r="K23" s="90">
        <v>7.124777346798</v>
      </c>
      <c r="L23" s="91">
        <f t="shared" si="1"/>
        <v>2.4880933927786812</v>
      </c>
      <c r="M23" s="90">
        <v>286.35489999999999</v>
      </c>
      <c r="N23" s="92">
        <v>-4.1656483664821442</v>
      </c>
      <c r="O23" t="str">
        <f t="shared" si="2"/>
        <v>POL</v>
      </c>
      <c r="P23" t="s">
        <v>30</v>
      </c>
      <c r="Q23">
        <f t="shared" si="0"/>
        <v>4.8137816542369274</v>
      </c>
      <c r="R23">
        <v>-3.6373675832131802</v>
      </c>
    </row>
    <row r="24" spans="1:25">
      <c r="A24" t="s">
        <v>24</v>
      </c>
      <c r="B24">
        <v>578</v>
      </c>
      <c r="C24" t="s">
        <v>305</v>
      </c>
      <c r="D24" s="90">
        <v>1034.2025171647599</v>
      </c>
      <c r="E24" s="90">
        <v>9125.2785987195002</v>
      </c>
      <c r="F24" s="90">
        <v>32.364304326218964</v>
      </c>
      <c r="G24" s="91">
        <f t="shared" si="4"/>
        <v>13.086268251508789</v>
      </c>
      <c r="H24" s="90"/>
      <c r="I24" s="90">
        <v>587.63523348480203</v>
      </c>
      <c r="J24" s="90">
        <v>9752.6278159433987</v>
      </c>
      <c r="K24" s="90">
        <v>36.659970329834387</v>
      </c>
      <c r="L24" s="91">
        <f t="shared" si="1"/>
        <v>14.823189183767415</v>
      </c>
      <c r="M24" s="90">
        <v>247.315</v>
      </c>
      <c r="N24" s="92">
        <v>-13.473616387609511</v>
      </c>
      <c r="O24" t="str">
        <f t="shared" si="2"/>
        <v>RUS</v>
      </c>
      <c r="P24" t="s">
        <v>21</v>
      </c>
      <c r="Q24">
        <f t="shared" si="0"/>
        <v>-9.9928359430600437</v>
      </c>
      <c r="R24">
        <v>-24.391005693968669</v>
      </c>
    </row>
    <row r="25" spans="1:25">
      <c r="A25" t="s">
        <v>25</v>
      </c>
      <c r="B25">
        <v>186</v>
      </c>
      <c r="C25" t="s">
        <v>300</v>
      </c>
      <c r="D25" s="90">
        <v>-9695.0809427505901</v>
      </c>
      <c r="E25" s="90">
        <v>674.52035995348797</v>
      </c>
      <c r="F25" s="90">
        <v>41.478405210816319</v>
      </c>
      <c r="G25" s="91">
        <f t="shared" si="4"/>
        <v>6.3535642002436621</v>
      </c>
      <c r="H25" s="90"/>
      <c r="I25" s="90">
        <v>-6779</v>
      </c>
      <c r="J25" s="90">
        <v>-103</v>
      </c>
      <c r="K25" s="90">
        <v>26.704000000000001</v>
      </c>
      <c r="L25" s="91">
        <f t="shared" si="1"/>
        <v>4.0904556850961828</v>
      </c>
      <c r="M25" s="90">
        <v>652.83680000000004</v>
      </c>
      <c r="N25" s="92">
        <v>-19.441696572123014</v>
      </c>
      <c r="O25" t="str">
        <f t="shared" si="2"/>
        <v>SER</v>
      </c>
      <c r="P25" t="s">
        <v>22</v>
      </c>
      <c r="Q25">
        <f t="shared" si="0"/>
        <v>0</v>
      </c>
      <c r="R25">
        <v>-15.31686242739152</v>
      </c>
    </row>
    <row r="26" spans="1:25">
      <c r="A26" t="s">
        <v>26</v>
      </c>
      <c r="B26">
        <v>299</v>
      </c>
      <c r="C26" t="s">
        <v>326</v>
      </c>
      <c r="D26" s="90">
        <v>15900.300509565999</v>
      </c>
      <c r="E26" s="90">
        <v>-2033.6547261862599</v>
      </c>
      <c r="F26" s="90">
        <v>-71.735820943009031</v>
      </c>
      <c r="G26" s="91">
        <f t="shared" si="4"/>
        <v>-31.497262050539071</v>
      </c>
      <c r="H26" s="90"/>
      <c r="I26" s="90">
        <v>17164</v>
      </c>
      <c r="J26" s="90">
        <v>-3405</v>
      </c>
      <c r="K26" s="90">
        <v>-82.275999999999996</v>
      </c>
      <c r="L26" s="91">
        <f t="shared" si="1"/>
        <v>-36.125170081052822</v>
      </c>
      <c r="M26" s="90">
        <v>227.75256093023262</v>
      </c>
      <c r="N26" s="92">
        <v>-4.2989209415210006</v>
      </c>
      <c r="O26" t="str">
        <f>VLOOKUP(P26,$A$4:$C$39,3,FALSE)</f>
        <v>SVK</v>
      </c>
      <c r="P26" t="str">
        <f>A31</f>
        <v xml:space="preserve">Slovak Republic     </v>
      </c>
      <c r="Q26">
        <f t="shared" si="0"/>
        <v>0</v>
      </c>
      <c r="R26">
        <v>-19.13842479353799</v>
      </c>
    </row>
    <row r="27" spans="1:25">
      <c r="A27" t="s">
        <v>27</v>
      </c>
      <c r="B27">
        <v>913</v>
      </c>
      <c r="C27" t="s">
        <v>330</v>
      </c>
      <c r="D27" s="90">
        <v>-1554.97568986445</v>
      </c>
      <c r="E27" s="90">
        <v>-1801.8079152241401</v>
      </c>
      <c r="F27" s="90">
        <v>-0.98732890143876006</v>
      </c>
      <c r="G27" s="91">
        <f t="shared" si="4"/>
        <v>-2.1807015089250195</v>
      </c>
      <c r="H27" s="90"/>
      <c r="I27" s="90">
        <v>-1528.8999999999999</v>
      </c>
      <c r="J27" s="90">
        <v>-1464.7</v>
      </c>
      <c r="K27" s="90">
        <v>0.25679999999999925</v>
      </c>
      <c r="L27" s="91">
        <f t="shared" si="1"/>
        <v>0.56719108158982423</v>
      </c>
      <c r="M27" s="90">
        <v>45.275747157411999</v>
      </c>
      <c r="N27" s="92">
        <v>-8.5768393533679941</v>
      </c>
      <c r="O27" t="str">
        <f t="shared" si="2"/>
        <v>SVN</v>
      </c>
      <c r="P27" t="s">
        <v>32</v>
      </c>
      <c r="Q27">
        <f t="shared" si="0"/>
        <v>4.3241189149736572</v>
      </c>
      <c r="R27">
        <v>-20.728022181617121</v>
      </c>
    </row>
    <row r="28" spans="1:25">
      <c r="A28" t="s">
        <v>28</v>
      </c>
      <c r="B28">
        <v>918</v>
      </c>
      <c r="C28" t="s">
        <v>331</v>
      </c>
      <c r="D28" s="90">
        <v>-2616.7981617061801</v>
      </c>
      <c r="E28" s="90">
        <v>-1499.95890926944</v>
      </c>
      <c r="F28" s="90">
        <v>4.4673570097469604</v>
      </c>
      <c r="G28" s="91">
        <f>F28/M28*100</f>
        <v>11.258602073481168</v>
      </c>
      <c r="H28" s="90"/>
      <c r="I28" s="90">
        <v>-1744.509021478073</v>
      </c>
      <c r="J28" s="90">
        <v>-1613.0222091145502</v>
      </c>
      <c r="K28" s="90">
        <v>0.52594724945409144</v>
      </c>
      <c r="L28" s="91">
        <f t="shared" si="1"/>
        <v>1.3254886010511506</v>
      </c>
      <c r="M28" s="90">
        <v>39.679500000000004</v>
      </c>
      <c r="N28" s="92">
        <v>-10.269219005048047</v>
      </c>
      <c r="O28" t="str">
        <f t="shared" si="2"/>
        <v>ZAF</v>
      </c>
      <c r="P28" t="s">
        <v>23</v>
      </c>
      <c r="Q28">
        <f t="shared" si="0"/>
        <v>0.73169190703422937</v>
      </c>
      <c r="R28">
        <v>-8.1030420339289311</v>
      </c>
    </row>
    <row r="29" spans="1:25">
      <c r="A29" t="s">
        <v>29</v>
      </c>
      <c r="B29">
        <v>935</v>
      </c>
      <c r="C29" t="s">
        <v>308</v>
      </c>
      <c r="D29" s="90">
        <v>3287.4517736994399</v>
      </c>
      <c r="E29" s="90">
        <v>2001.23427314884</v>
      </c>
      <c r="F29" s="90">
        <v>-5.1448700022023992</v>
      </c>
      <c r="G29" s="91">
        <f t="shared" si="4"/>
        <v>-2.9382467174199878</v>
      </c>
      <c r="H29" s="90"/>
      <c r="I29" s="90">
        <v>2923.8889580480572</v>
      </c>
      <c r="J29" s="90">
        <v>2741.1120881881998</v>
      </c>
      <c r="K29" s="90">
        <v>-0.73110747943942989</v>
      </c>
      <c r="L29" s="91">
        <f t="shared" si="1"/>
        <v>-0.41753710990258697</v>
      </c>
      <c r="M29" s="90">
        <v>175.10000000000002</v>
      </c>
      <c r="N29" s="92">
        <v>-11.713565532568715</v>
      </c>
      <c r="O29" t="str">
        <f t="shared" si="2"/>
        <v>TWN</v>
      </c>
      <c r="P29" t="s">
        <v>36</v>
      </c>
      <c r="Q29">
        <f t="shared" si="0"/>
        <v>9.1538685120622922</v>
      </c>
      <c r="R29">
        <v>-21.764098345963099</v>
      </c>
    </row>
    <row r="30" spans="1:25">
      <c r="A30" t="s">
        <v>30</v>
      </c>
      <c r="B30">
        <v>964</v>
      </c>
      <c r="C30" t="s">
        <v>325</v>
      </c>
      <c r="D30" s="90">
        <v>-5555.3940586795497</v>
      </c>
      <c r="E30" s="90">
        <v>-415.16917120770302</v>
      </c>
      <c r="F30" s="90">
        <v>20.560899549887388</v>
      </c>
      <c r="G30" s="91">
        <f t="shared" si="4"/>
        <v>4.8137816542369274</v>
      </c>
      <c r="H30" s="90"/>
      <c r="I30" s="90">
        <v>-5778</v>
      </c>
      <c r="J30" s="90">
        <v>95</v>
      </c>
      <c r="K30" s="90">
        <v>23.492000000000001</v>
      </c>
      <c r="L30" s="91">
        <f t="shared" si="1"/>
        <v>5.5000199941132086</v>
      </c>
      <c r="M30" s="90">
        <v>427.12572</v>
      </c>
      <c r="N30" s="92">
        <v>5.2315096486288404E-2</v>
      </c>
      <c r="O30" t="str">
        <f t="shared" si="2"/>
        <v>THA</v>
      </c>
      <c r="P30" t="s">
        <v>24</v>
      </c>
      <c r="Q30">
        <f t="shared" si="0"/>
        <v>13.086268251508789</v>
      </c>
      <c r="R30">
        <v>-18.265871171578098</v>
      </c>
    </row>
    <row r="31" spans="1:25">
      <c r="A31" t="s">
        <v>31</v>
      </c>
      <c r="B31">
        <v>936</v>
      </c>
      <c r="C31" t="s">
        <v>304</v>
      </c>
      <c r="D31" s="90">
        <v>-424.85702382928201</v>
      </c>
      <c r="E31" s="90"/>
      <c r="F31" s="90"/>
      <c r="G31" s="91"/>
      <c r="H31" s="90"/>
      <c r="I31" s="90">
        <v>-224.19272184589801</v>
      </c>
      <c r="J31" s="90"/>
      <c r="K31" s="90"/>
      <c r="L31" s="91"/>
      <c r="M31" s="90">
        <v>84.47999999999999</v>
      </c>
      <c r="N31" s="93"/>
      <c r="O31" t="str">
        <f t="shared" si="2"/>
        <v>TUR</v>
      </c>
      <c r="P31" t="s">
        <v>25</v>
      </c>
      <c r="Q31">
        <f t="shared" si="0"/>
        <v>6.3535642002436621</v>
      </c>
      <c r="R31">
        <v>-23.261210386740707</v>
      </c>
    </row>
    <row r="32" spans="1:25">
      <c r="A32" t="s">
        <v>32</v>
      </c>
      <c r="B32">
        <v>961</v>
      </c>
      <c r="C32" t="s">
        <v>302</v>
      </c>
      <c r="D32" s="90">
        <v>-476.67932039551101</v>
      </c>
      <c r="E32" s="90">
        <v>35.867142834146499</v>
      </c>
      <c r="F32" s="90">
        <v>2.0501858529186303</v>
      </c>
      <c r="G32" s="91">
        <f>F32/M32*100</f>
        <v>4.3241189149736572</v>
      </c>
      <c r="H32" s="90"/>
      <c r="I32" s="90">
        <v>-396.05008569601796</v>
      </c>
      <c r="J32" s="90">
        <v>181.88006543956999</v>
      </c>
      <c r="K32" s="90">
        <v>2.311720604542352</v>
      </c>
      <c r="L32" s="91">
        <f t="shared" si="1"/>
        <v>4.8757310358012003</v>
      </c>
      <c r="M32" s="90">
        <v>47.412800000000004</v>
      </c>
      <c r="N32" s="92">
        <v>-18.845710536184967</v>
      </c>
      <c r="O32" t="str">
        <f t="shared" si="2"/>
        <v>VEN</v>
      </c>
      <c r="P32" t="s">
        <v>26</v>
      </c>
      <c r="Q32">
        <f t="shared" si="0"/>
        <v>-31.497262050539071</v>
      </c>
      <c r="R32">
        <v>-3.5236869904904822</v>
      </c>
    </row>
    <row r="33" spans="1:14">
      <c r="A33" t="s">
        <v>33</v>
      </c>
      <c r="B33">
        <v>582</v>
      </c>
      <c r="C33" t="s">
        <v>332</v>
      </c>
      <c r="D33" s="90">
        <v>-1129.80486920666</v>
      </c>
      <c r="E33" s="90">
        <v>2186.47244054977</v>
      </c>
      <c r="F33" s="90">
        <v>13.265109239025721</v>
      </c>
      <c r="G33" s="91">
        <f>F33/M33*100</f>
        <v>18.653868640479569</v>
      </c>
      <c r="H33" s="90"/>
      <c r="I33" s="90">
        <v>-532.13</v>
      </c>
      <c r="J33" s="90">
        <v>2189.5499999999997</v>
      </c>
      <c r="K33" s="90">
        <v>10.886719999999999</v>
      </c>
      <c r="L33" s="91">
        <f t="shared" si="1"/>
        <v>15.309293059436369</v>
      </c>
      <c r="M33" s="90">
        <v>71.111840094338149</v>
      </c>
      <c r="N33" s="92">
        <v>1.9249058627842874</v>
      </c>
    </row>
    <row r="34" spans="1:14">
      <c r="A34" t="s">
        <v>34</v>
      </c>
      <c r="B34">
        <v>436</v>
      </c>
      <c r="C34" t="s">
        <v>320</v>
      </c>
      <c r="D34" s="90">
        <v>-878.22011659910299</v>
      </c>
      <c r="E34" s="90">
        <v>1114.9515020464401</v>
      </c>
      <c r="F34" s="90">
        <v>7.9726864745821722</v>
      </c>
      <c r="G34" s="91">
        <f>F34/M34*100</f>
        <v>4.7689672447547657</v>
      </c>
      <c r="H34" s="90"/>
      <c r="I34" s="90">
        <v>-1703.8999999999999</v>
      </c>
      <c r="J34" s="90">
        <v>1720.8999999999999</v>
      </c>
      <c r="K34" s="90">
        <v>13.699199999999999</v>
      </c>
      <c r="L34" s="91">
        <f t="shared" si="1"/>
        <v>8.1943566058476325</v>
      </c>
      <c r="M34" s="90">
        <v>167.17846999999998</v>
      </c>
      <c r="N34" s="92">
        <v>-2.2840903568158377</v>
      </c>
    </row>
    <row r="35" spans="1:14">
      <c r="A35" t="s">
        <v>35</v>
      </c>
      <c r="B35">
        <v>542</v>
      </c>
      <c r="C35" t="s">
        <v>312</v>
      </c>
      <c r="D35" s="90">
        <v>-8385.0713657627402</v>
      </c>
      <c r="E35" s="90">
        <v>8454.6016799706795</v>
      </c>
      <c r="F35" s="90">
        <v>67.35869218293368</v>
      </c>
      <c r="G35" s="91">
        <f>F35/M35*100</f>
        <v>6.4184908900096174</v>
      </c>
      <c r="H35" s="90"/>
      <c r="I35" s="90">
        <v>-9167.1999999999989</v>
      </c>
      <c r="J35" s="90">
        <v>6466.2999999999993</v>
      </c>
      <c r="K35" s="90">
        <v>62.533999999999992</v>
      </c>
      <c r="L35" s="91">
        <f t="shared" si="1"/>
        <v>5.9587544874803156</v>
      </c>
      <c r="M35" s="90">
        <v>1049.4475</v>
      </c>
      <c r="N35" s="92">
        <v>-9.6671714404314777</v>
      </c>
    </row>
    <row r="36" spans="1:14">
      <c r="A36" t="s">
        <v>36</v>
      </c>
      <c r="B36">
        <v>528</v>
      </c>
      <c r="C36" t="s">
        <v>301</v>
      </c>
      <c r="D36" s="90" t="e">
        <v>#N/A</v>
      </c>
      <c r="E36" s="90" t="e">
        <v>#N/A</v>
      </c>
      <c r="F36" s="90"/>
      <c r="G36" s="92">
        <v>9.1538685120622922</v>
      </c>
      <c r="H36" s="90"/>
      <c r="I36" s="90">
        <v>1029</v>
      </c>
      <c r="J36" s="90">
        <v>9324</v>
      </c>
      <c r="K36" s="90">
        <v>33.18</v>
      </c>
      <c r="L36" s="91">
        <f>K36/M36*100</f>
        <v>8.4270497630241454</v>
      </c>
      <c r="M36" s="90">
        <v>393.73210000000006</v>
      </c>
      <c r="N36" s="92">
        <v>-19.1326071559334</v>
      </c>
    </row>
    <row r="37" spans="1:14">
      <c r="A37" s="1" t="s">
        <v>185</v>
      </c>
      <c r="B37" s="94">
        <v>564</v>
      </c>
      <c r="C37" s="95" t="s">
        <v>340</v>
      </c>
      <c r="D37">
        <v>-5675.3964386778398</v>
      </c>
      <c r="E37">
        <v>-2509.2960493570699</v>
      </c>
      <c r="F37" s="90">
        <v>12.66440155728308</v>
      </c>
      <c r="G37" s="91">
        <f>F37/M37*100</f>
        <v>8.8538597083038511</v>
      </c>
      <c r="M37" s="96">
        <v>143.03820000000002</v>
      </c>
      <c r="N37" s="92">
        <v>-8.2222925648096741</v>
      </c>
    </row>
    <row r="38" spans="1:14">
      <c r="A38" s="1" t="s">
        <v>175</v>
      </c>
      <c r="B38" s="94">
        <v>968</v>
      </c>
      <c r="C38" s="95" t="s">
        <v>341</v>
      </c>
      <c r="D38">
        <v>-8086.3255507592003</v>
      </c>
      <c r="E38">
        <v>-3266.1264872362899</v>
      </c>
      <c r="F38" s="90">
        <v>19.280796254091641</v>
      </c>
      <c r="G38" s="91">
        <f t="shared" ref="G38:G39" si="5">F38/M38*100</f>
        <v>11.213087467130748</v>
      </c>
      <c r="M38" s="96">
        <v>171.94904000000002</v>
      </c>
      <c r="N38" s="92">
        <v>-10.614000000000001</v>
      </c>
    </row>
    <row r="39" spans="1:14">
      <c r="A39" s="1" t="s">
        <v>180</v>
      </c>
      <c r="B39" s="94">
        <v>926</v>
      </c>
      <c r="C39" s="95" t="s">
        <v>342</v>
      </c>
      <c r="D39">
        <v>-3609.4852306428102</v>
      </c>
      <c r="E39">
        <v>-384.50045814567301</v>
      </c>
      <c r="F39" s="90">
        <v>12.89993908998855</v>
      </c>
      <c r="G39" s="91">
        <f t="shared" si="5"/>
        <v>9.038697156698154</v>
      </c>
      <c r="M39" s="97">
        <v>142.7190099009901</v>
      </c>
      <c r="N39" s="92">
        <v>-37.325000000000003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</sheetPr>
  <dimension ref="A1:X125"/>
  <sheetViews>
    <sheetView topLeftCell="A7" zoomScaleNormal="100" workbookViewId="0">
      <selection activeCell="A35" sqref="A35"/>
    </sheetView>
  </sheetViews>
  <sheetFormatPr defaultRowHeight="12.75"/>
  <cols>
    <col min="1" max="1" width="31.140625" style="12" bestFit="1" customWidth="1"/>
    <col min="2" max="23" width="9.140625" style="12"/>
    <col min="24" max="24" width="8.85546875" style="12" bestFit="1" customWidth="1"/>
    <col min="25" max="256" width="9.140625" style="12"/>
    <col min="257" max="257" width="31.140625" style="12" bestFit="1" customWidth="1"/>
    <col min="258" max="279" width="9.140625" style="12"/>
    <col min="280" max="280" width="8.85546875" style="12" bestFit="1" customWidth="1"/>
    <col min="281" max="512" width="9.140625" style="12"/>
    <col min="513" max="513" width="31.140625" style="12" bestFit="1" customWidth="1"/>
    <col min="514" max="535" width="9.140625" style="12"/>
    <col min="536" max="536" width="8.85546875" style="12" bestFit="1" customWidth="1"/>
    <col min="537" max="768" width="9.140625" style="12"/>
    <col min="769" max="769" width="31.140625" style="12" bestFit="1" customWidth="1"/>
    <col min="770" max="791" width="9.140625" style="12"/>
    <col min="792" max="792" width="8.85546875" style="12" bestFit="1" customWidth="1"/>
    <col min="793" max="1024" width="9.140625" style="12"/>
    <col min="1025" max="1025" width="31.140625" style="12" bestFit="1" customWidth="1"/>
    <col min="1026" max="1047" width="9.140625" style="12"/>
    <col min="1048" max="1048" width="8.85546875" style="12" bestFit="1" customWidth="1"/>
    <col min="1049" max="1280" width="9.140625" style="12"/>
    <col min="1281" max="1281" width="31.140625" style="12" bestFit="1" customWidth="1"/>
    <col min="1282" max="1303" width="9.140625" style="12"/>
    <col min="1304" max="1304" width="8.85546875" style="12" bestFit="1" customWidth="1"/>
    <col min="1305" max="1536" width="9.140625" style="12"/>
    <col min="1537" max="1537" width="31.140625" style="12" bestFit="1" customWidth="1"/>
    <col min="1538" max="1559" width="9.140625" style="12"/>
    <col min="1560" max="1560" width="8.85546875" style="12" bestFit="1" customWidth="1"/>
    <col min="1561" max="1792" width="9.140625" style="12"/>
    <col min="1793" max="1793" width="31.140625" style="12" bestFit="1" customWidth="1"/>
    <col min="1794" max="1815" width="9.140625" style="12"/>
    <col min="1816" max="1816" width="8.85546875" style="12" bestFit="1" customWidth="1"/>
    <col min="1817" max="2048" width="9.140625" style="12"/>
    <col min="2049" max="2049" width="31.140625" style="12" bestFit="1" customWidth="1"/>
    <col min="2050" max="2071" width="9.140625" style="12"/>
    <col min="2072" max="2072" width="8.85546875" style="12" bestFit="1" customWidth="1"/>
    <col min="2073" max="2304" width="9.140625" style="12"/>
    <col min="2305" max="2305" width="31.140625" style="12" bestFit="1" customWidth="1"/>
    <col min="2306" max="2327" width="9.140625" style="12"/>
    <col min="2328" max="2328" width="8.85546875" style="12" bestFit="1" customWidth="1"/>
    <col min="2329" max="2560" width="9.140625" style="12"/>
    <col min="2561" max="2561" width="31.140625" style="12" bestFit="1" customWidth="1"/>
    <col min="2562" max="2583" width="9.140625" style="12"/>
    <col min="2584" max="2584" width="8.85546875" style="12" bestFit="1" customWidth="1"/>
    <col min="2585" max="2816" width="9.140625" style="12"/>
    <col min="2817" max="2817" width="31.140625" style="12" bestFit="1" customWidth="1"/>
    <col min="2818" max="2839" width="9.140625" style="12"/>
    <col min="2840" max="2840" width="8.85546875" style="12" bestFit="1" customWidth="1"/>
    <col min="2841" max="3072" width="9.140625" style="12"/>
    <col min="3073" max="3073" width="31.140625" style="12" bestFit="1" customWidth="1"/>
    <col min="3074" max="3095" width="9.140625" style="12"/>
    <col min="3096" max="3096" width="8.85546875" style="12" bestFit="1" customWidth="1"/>
    <col min="3097" max="3328" width="9.140625" style="12"/>
    <col min="3329" max="3329" width="31.140625" style="12" bestFit="1" customWidth="1"/>
    <col min="3330" max="3351" width="9.140625" style="12"/>
    <col min="3352" max="3352" width="8.85546875" style="12" bestFit="1" customWidth="1"/>
    <col min="3353" max="3584" width="9.140625" style="12"/>
    <col min="3585" max="3585" width="31.140625" style="12" bestFit="1" customWidth="1"/>
    <col min="3586" max="3607" width="9.140625" style="12"/>
    <col min="3608" max="3608" width="8.85546875" style="12" bestFit="1" customWidth="1"/>
    <col min="3609" max="3840" width="9.140625" style="12"/>
    <col min="3841" max="3841" width="31.140625" style="12" bestFit="1" customWidth="1"/>
    <col min="3842" max="3863" width="9.140625" style="12"/>
    <col min="3864" max="3864" width="8.85546875" style="12" bestFit="1" customWidth="1"/>
    <col min="3865" max="4096" width="9.140625" style="12"/>
    <col min="4097" max="4097" width="31.140625" style="12" bestFit="1" customWidth="1"/>
    <col min="4098" max="4119" width="9.140625" style="12"/>
    <col min="4120" max="4120" width="8.85546875" style="12" bestFit="1" customWidth="1"/>
    <col min="4121" max="4352" width="9.140625" style="12"/>
    <col min="4353" max="4353" width="31.140625" style="12" bestFit="1" customWidth="1"/>
    <col min="4354" max="4375" width="9.140625" style="12"/>
    <col min="4376" max="4376" width="8.85546875" style="12" bestFit="1" customWidth="1"/>
    <col min="4377" max="4608" width="9.140625" style="12"/>
    <col min="4609" max="4609" width="31.140625" style="12" bestFit="1" customWidth="1"/>
    <col min="4610" max="4631" width="9.140625" style="12"/>
    <col min="4632" max="4632" width="8.85546875" style="12" bestFit="1" customWidth="1"/>
    <col min="4633" max="4864" width="9.140625" style="12"/>
    <col min="4865" max="4865" width="31.140625" style="12" bestFit="1" customWidth="1"/>
    <col min="4866" max="4887" width="9.140625" style="12"/>
    <col min="4888" max="4888" width="8.85546875" style="12" bestFit="1" customWidth="1"/>
    <col min="4889" max="5120" width="9.140625" style="12"/>
    <col min="5121" max="5121" width="31.140625" style="12" bestFit="1" customWidth="1"/>
    <col min="5122" max="5143" width="9.140625" style="12"/>
    <col min="5144" max="5144" width="8.85546875" style="12" bestFit="1" customWidth="1"/>
    <col min="5145" max="5376" width="9.140625" style="12"/>
    <col min="5377" max="5377" width="31.140625" style="12" bestFit="1" customWidth="1"/>
    <col min="5378" max="5399" width="9.140625" style="12"/>
    <col min="5400" max="5400" width="8.85546875" style="12" bestFit="1" customWidth="1"/>
    <col min="5401" max="5632" width="9.140625" style="12"/>
    <col min="5633" max="5633" width="31.140625" style="12" bestFit="1" customWidth="1"/>
    <col min="5634" max="5655" width="9.140625" style="12"/>
    <col min="5656" max="5656" width="8.85546875" style="12" bestFit="1" customWidth="1"/>
    <col min="5657" max="5888" width="9.140625" style="12"/>
    <col min="5889" max="5889" width="31.140625" style="12" bestFit="1" customWidth="1"/>
    <col min="5890" max="5911" width="9.140625" style="12"/>
    <col min="5912" max="5912" width="8.85546875" style="12" bestFit="1" customWidth="1"/>
    <col min="5913" max="6144" width="9.140625" style="12"/>
    <col min="6145" max="6145" width="31.140625" style="12" bestFit="1" customWidth="1"/>
    <col min="6146" max="6167" width="9.140625" style="12"/>
    <col min="6168" max="6168" width="8.85546875" style="12" bestFit="1" customWidth="1"/>
    <col min="6169" max="6400" width="9.140625" style="12"/>
    <col min="6401" max="6401" width="31.140625" style="12" bestFit="1" customWidth="1"/>
    <col min="6402" max="6423" width="9.140625" style="12"/>
    <col min="6424" max="6424" width="8.85546875" style="12" bestFit="1" customWidth="1"/>
    <col min="6425" max="6656" width="9.140625" style="12"/>
    <col min="6657" max="6657" width="31.140625" style="12" bestFit="1" customWidth="1"/>
    <col min="6658" max="6679" width="9.140625" style="12"/>
    <col min="6680" max="6680" width="8.85546875" style="12" bestFit="1" customWidth="1"/>
    <col min="6681" max="6912" width="9.140625" style="12"/>
    <col min="6913" max="6913" width="31.140625" style="12" bestFit="1" customWidth="1"/>
    <col min="6914" max="6935" width="9.140625" style="12"/>
    <col min="6936" max="6936" width="8.85546875" style="12" bestFit="1" customWidth="1"/>
    <col min="6937" max="7168" width="9.140625" style="12"/>
    <col min="7169" max="7169" width="31.140625" style="12" bestFit="1" customWidth="1"/>
    <col min="7170" max="7191" width="9.140625" style="12"/>
    <col min="7192" max="7192" width="8.85546875" style="12" bestFit="1" customWidth="1"/>
    <col min="7193" max="7424" width="9.140625" style="12"/>
    <col min="7425" max="7425" width="31.140625" style="12" bestFit="1" customWidth="1"/>
    <col min="7426" max="7447" width="9.140625" style="12"/>
    <col min="7448" max="7448" width="8.85546875" style="12" bestFit="1" customWidth="1"/>
    <col min="7449" max="7680" width="9.140625" style="12"/>
    <col min="7681" max="7681" width="31.140625" style="12" bestFit="1" customWidth="1"/>
    <col min="7682" max="7703" width="9.140625" style="12"/>
    <col min="7704" max="7704" width="8.85546875" style="12" bestFit="1" customWidth="1"/>
    <col min="7705" max="7936" width="9.140625" style="12"/>
    <col min="7937" max="7937" width="31.140625" style="12" bestFit="1" customWidth="1"/>
    <col min="7938" max="7959" width="9.140625" style="12"/>
    <col min="7960" max="7960" width="8.85546875" style="12" bestFit="1" customWidth="1"/>
    <col min="7961" max="8192" width="9.140625" style="12"/>
    <col min="8193" max="8193" width="31.140625" style="12" bestFit="1" customWidth="1"/>
    <col min="8194" max="8215" width="9.140625" style="12"/>
    <col min="8216" max="8216" width="8.85546875" style="12" bestFit="1" customWidth="1"/>
    <col min="8217" max="8448" width="9.140625" style="12"/>
    <col min="8449" max="8449" width="31.140625" style="12" bestFit="1" customWidth="1"/>
    <col min="8450" max="8471" width="9.140625" style="12"/>
    <col min="8472" max="8472" width="8.85546875" style="12" bestFit="1" customWidth="1"/>
    <col min="8473" max="8704" width="9.140625" style="12"/>
    <col min="8705" max="8705" width="31.140625" style="12" bestFit="1" customWidth="1"/>
    <col min="8706" max="8727" width="9.140625" style="12"/>
    <col min="8728" max="8728" width="8.85546875" style="12" bestFit="1" customWidth="1"/>
    <col min="8729" max="8960" width="9.140625" style="12"/>
    <col min="8961" max="8961" width="31.140625" style="12" bestFit="1" customWidth="1"/>
    <col min="8962" max="8983" width="9.140625" style="12"/>
    <col min="8984" max="8984" width="8.85546875" style="12" bestFit="1" customWidth="1"/>
    <col min="8985" max="9216" width="9.140625" style="12"/>
    <col min="9217" max="9217" width="31.140625" style="12" bestFit="1" customWidth="1"/>
    <col min="9218" max="9239" width="9.140625" style="12"/>
    <col min="9240" max="9240" width="8.85546875" style="12" bestFit="1" customWidth="1"/>
    <col min="9241" max="9472" width="9.140625" style="12"/>
    <col min="9473" max="9473" width="31.140625" style="12" bestFit="1" customWidth="1"/>
    <col min="9474" max="9495" width="9.140625" style="12"/>
    <col min="9496" max="9496" width="8.85546875" style="12" bestFit="1" customWidth="1"/>
    <col min="9497" max="9728" width="9.140625" style="12"/>
    <col min="9729" max="9729" width="31.140625" style="12" bestFit="1" customWidth="1"/>
    <col min="9730" max="9751" width="9.140625" style="12"/>
    <col min="9752" max="9752" width="8.85546875" style="12" bestFit="1" customWidth="1"/>
    <col min="9753" max="9984" width="9.140625" style="12"/>
    <col min="9985" max="9985" width="31.140625" style="12" bestFit="1" customWidth="1"/>
    <col min="9986" max="10007" width="9.140625" style="12"/>
    <col min="10008" max="10008" width="8.85546875" style="12" bestFit="1" customWidth="1"/>
    <col min="10009" max="10240" width="9.140625" style="12"/>
    <col min="10241" max="10241" width="31.140625" style="12" bestFit="1" customWidth="1"/>
    <col min="10242" max="10263" width="9.140625" style="12"/>
    <col min="10264" max="10264" width="8.85546875" style="12" bestFit="1" customWidth="1"/>
    <col min="10265" max="10496" width="9.140625" style="12"/>
    <col min="10497" max="10497" width="31.140625" style="12" bestFit="1" customWidth="1"/>
    <col min="10498" max="10519" width="9.140625" style="12"/>
    <col min="10520" max="10520" width="8.85546875" style="12" bestFit="1" customWidth="1"/>
    <col min="10521" max="10752" width="9.140625" style="12"/>
    <col min="10753" max="10753" width="31.140625" style="12" bestFit="1" customWidth="1"/>
    <col min="10754" max="10775" width="9.140625" style="12"/>
    <col min="10776" max="10776" width="8.85546875" style="12" bestFit="1" customWidth="1"/>
    <col min="10777" max="11008" width="9.140625" style="12"/>
    <col min="11009" max="11009" width="31.140625" style="12" bestFit="1" customWidth="1"/>
    <col min="11010" max="11031" width="9.140625" style="12"/>
    <col min="11032" max="11032" width="8.85546875" style="12" bestFit="1" customWidth="1"/>
    <col min="11033" max="11264" width="9.140625" style="12"/>
    <col min="11265" max="11265" width="31.140625" style="12" bestFit="1" customWidth="1"/>
    <col min="11266" max="11287" width="9.140625" style="12"/>
    <col min="11288" max="11288" width="8.85546875" style="12" bestFit="1" customWidth="1"/>
    <col min="11289" max="11520" width="9.140625" style="12"/>
    <col min="11521" max="11521" width="31.140625" style="12" bestFit="1" customWidth="1"/>
    <col min="11522" max="11543" width="9.140625" style="12"/>
    <col min="11544" max="11544" width="8.85546875" style="12" bestFit="1" customWidth="1"/>
    <col min="11545" max="11776" width="9.140625" style="12"/>
    <col min="11777" max="11777" width="31.140625" style="12" bestFit="1" customWidth="1"/>
    <col min="11778" max="11799" width="9.140625" style="12"/>
    <col min="11800" max="11800" width="8.85546875" style="12" bestFit="1" customWidth="1"/>
    <col min="11801" max="12032" width="9.140625" style="12"/>
    <col min="12033" max="12033" width="31.140625" style="12" bestFit="1" customWidth="1"/>
    <col min="12034" max="12055" width="9.140625" style="12"/>
    <col min="12056" max="12056" width="8.85546875" style="12" bestFit="1" customWidth="1"/>
    <col min="12057" max="12288" width="9.140625" style="12"/>
    <col min="12289" max="12289" width="31.140625" style="12" bestFit="1" customWidth="1"/>
    <col min="12290" max="12311" width="9.140625" style="12"/>
    <col min="12312" max="12312" width="8.85546875" style="12" bestFit="1" customWidth="1"/>
    <col min="12313" max="12544" width="9.140625" style="12"/>
    <col min="12545" max="12545" width="31.140625" style="12" bestFit="1" customWidth="1"/>
    <col min="12546" max="12567" width="9.140625" style="12"/>
    <col min="12568" max="12568" width="8.85546875" style="12" bestFit="1" customWidth="1"/>
    <col min="12569" max="12800" width="9.140625" style="12"/>
    <col min="12801" max="12801" width="31.140625" style="12" bestFit="1" customWidth="1"/>
    <col min="12802" max="12823" width="9.140625" style="12"/>
    <col min="12824" max="12824" width="8.85546875" style="12" bestFit="1" customWidth="1"/>
    <col min="12825" max="13056" width="9.140625" style="12"/>
    <col min="13057" max="13057" width="31.140625" style="12" bestFit="1" customWidth="1"/>
    <col min="13058" max="13079" width="9.140625" style="12"/>
    <col min="13080" max="13080" width="8.85546875" style="12" bestFit="1" customWidth="1"/>
    <col min="13081" max="13312" width="9.140625" style="12"/>
    <col min="13313" max="13313" width="31.140625" style="12" bestFit="1" customWidth="1"/>
    <col min="13314" max="13335" width="9.140625" style="12"/>
    <col min="13336" max="13336" width="8.85546875" style="12" bestFit="1" customWidth="1"/>
    <col min="13337" max="13568" width="9.140625" style="12"/>
    <col min="13569" max="13569" width="31.140625" style="12" bestFit="1" customWidth="1"/>
    <col min="13570" max="13591" width="9.140625" style="12"/>
    <col min="13592" max="13592" width="8.85546875" style="12" bestFit="1" customWidth="1"/>
    <col min="13593" max="13824" width="9.140625" style="12"/>
    <col min="13825" max="13825" width="31.140625" style="12" bestFit="1" customWidth="1"/>
    <col min="13826" max="13847" width="9.140625" style="12"/>
    <col min="13848" max="13848" width="8.85546875" style="12" bestFit="1" customWidth="1"/>
    <col min="13849" max="14080" width="9.140625" style="12"/>
    <col min="14081" max="14081" width="31.140625" style="12" bestFit="1" customWidth="1"/>
    <col min="14082" max="14103" width="9.140625" style="12"/>
    <col min="14104" max="14104" width="8.85546875" style="12" bestFit="1" customWidth="1"/>
    <col min="14105" max="14336" width="9.140625" style="12"/>
    <col min="14337" max="14337" width="31.140625" style="12" bestFit="1" customWidth="1"/>
    <col min="14338" max="14359" width="9.140625" style="12"/>
    <col min="14360" max="14360" width="8.85546875" style="12" bestFit="1" customWidth="1"/>
    <col min="14361" max="14592" width="9.140625" style="12"/>
    <col min="14593" max="14593" width="31.140625" style="12" bestFit="1" customWidth="1"/>
    <col min="14594" max="14615" width="9.140625" style="12"/>
    <col min="14616" max="14616" width="8.85546875" style="12" bestFit="1" customWidth="1"/>
    <col min="14617" max="14848" width="9.140625" style="12"/>
    <col min="14849" max="14849" width="31.140625" style="12" bestFit="1" customWidth="1"/>
    <col min="14850" max="14871" width="9.140625" style="12"/>
    <col min="14872" max="14872" width="8.85546875" style="12" bestFit="1" customWidth="1"/>
    <col min="14873" max="15104" width="9.140625" style="12"/>
    <col min="15105" max="15105" width="31.140625" style="12" bestFit="1" customWidth="1"/>
    <col min="15106" max="15127" width="9.140625" style="12"/>
    <col min="15128" max="15128" width="8.85546875" style="12" bestFit="1" customWidth="1"/>
    <col min="15129" max="15360" width="9.140625" style="12"/>
    <col min="15361" max="15361" width="31.140625" style="12" bestFit="1" customWidth="1"/>
    <col min="15362" max="15383" width="9.140625" style="12"/>
    <col min="15384" max="15384" width="8.85546875" style="12" bestFit="1" customWidth="1"/>
    <col min="15385" max="15616" width="9.140625" style="12"/>
    <col min="15617" max="15617" width="31.140625" style="12" bestFit="1" customWidth="1"/>
    <col min="15618" max="15639" width="9.140625" style="12"/>
    <col min="15640" max="15640" width="8.85546875" style="12" bestFit="1" customWidth="1"/>
    <col min="15641" max="15872" width="9.140625" style="12"/>
    <col min="15873" max="15873" width="31.140625" style="12" bestFit="1" customWidth="1"/>
    <col min="15874" max="15895" width="9.140625" style="12"/>
    <col min="15896" max="15896" width="8.85546875" style="12" bestFit="1" customWidth="1"/>
    <col min="15897" max="16128" width="9.140625" style="12"/>
    <col min="16129" max="16129" width="31.140625" style="12" bestFit="1" customWidth="1"/>
    <col min="16130" max="16151" width="9.140625" style="12"/>
    <col min="16152" max="16152" width="8.85546875" style="12" bestFit="1" customWidth="1"/>
    <col min="16153" max="16384" width="9.140625" style="12"/>
  </cols>
  <sheetData>
    <row r="1" spans="1:23">
      <c r="B1" s="37" t="s">
        <v>229</v>
      </c>
      <c r="C1" s="37" t="s">
        <v>230</v>
      </c>
      <c r="D1" s="37" t="s">
        <v>231</v>
      </c>
      <c r="E1" s="37" t="s">
        <v>232</v>
      </c>
      <c r="F1" s="37" t="s">
        <v>122</v>
      </c>
      <c r="G1" s="37" t="s">
        <v>233</v>
      </c>
      <c r="H1" s="37" t="s">
        <v>234</v>
      </c>
      <c r="I1" s="37" t="s">
        <v>235</v>
      </c>
      <c r="J1" s="37" t="s">
        <v>132</v>
      </c>
      <c r="K1" s="37" t="s">
        <v>236</v>
      </c>
      <c r="L1" s="37" t="s">
        <v>237</v>
      </c>
      <c r="M1" s="37" t="s">
        <v>238</v>
      </c>
      <c r="N1" s="37" t="s">
        <v>142</v>
      </c>
      <c r="O1" s="37" t="s">
        <v>239</v>
      </c>
      <c r="P1" s="37" t="s">
        <v>240</v>
      </c>
      <c r="Q1" s="37" t="s">
        <v>241</v>
      </c>
      <c r="R1" s="37" t="s">
        <v>152</v>
      </c>
      <c r="S1" s="37" t="s">
        <v>242</v>
      </c>
      <c r="T1" s="37" t="s">
        <v>243</v>
      </c>
      <c r="U1" s="37" t="s">
        <v>244</v>
      </c>
      <c r="V1" s="37" t="s">
        <v>162</v>
      </c>
      <c r="W1" s="37" t="s">
        <v>245</v>
      </c>
    </row>
    <row r="2" spans="1:23">
      <c r="A2" s="12" t="s">
        <v>246</v>
      </c>
      <c r="B2" s="12">
        <v>6</v>
      </c>
      <c r="C2" s="12">
        <v>-3</v>
      </c>
      <c r="D2" s="12">
        <v>-9</v>
      </c>
      <c r="E2" s="12">
        <v>12</v>
      </c>
      <c r="F2" s="12">
        <v>10</v>
      </c>
      <c r="G2" s="12">
        <v>2</v>
      </c>
      <c r="H2" s="12">
        <v>-5</v>
      </c>
      <c r="I2" s="12">
        <v>17</v>
      </c>
      <c r="J2" s="12">
        <v>-2</v>
      </c>
      <c r="K2" s="12">
        <v>5</v>
      </c>
      <c r="L2" s="12">
        <v>-16</v>
      </c>
      <c r="M2" s="12">
        <v>10</v>
      </c>
      <c r="N2" s="12">
        <v>28</v>
      </c>
      <c r="O2" s="12">
        <v>37</v>
      </c>
      <c r="P2" s="12">
        <v>12</v>
      </c>
      <c r="Q2" s="12">
        <v>28</v>
      </c>
      <c r="R2" s="12">
        <v>28</v>
      </c>
      <c r="S2" s="12">
        <v>13</v>
      </c>
      <c r="T2" s="12">
        <v>13</v>
      </c>
      <c r="U2" s="12">
        <v>-2</v>
      </c>
      <c r="V2" s="12">
        <v>-8</v>
      </c>
      <c r="W2" s="12">
        <v>-12</v>
      </c>
    </row>
    <row r="3" spans="1:23">
      <c r="A3" s="12" t="s">
        <v>247</v>
      </c>
      <c r="B3" s="12">
        <v>59</v>
      </c>
      <c r="C3" s="12">
        <v>25</v>
      </c>
      <c r="D3" s="12">
        <v>-6</v>
      </c>
      <c r="E3" s="12">
        <v>57</v>
      </c>
      <c r="F3" s="12">
        <v>36</v>
      </c>
      <c r="G3" s="12">
        <v>34</v>
      </c>
      <c r="H3" s="12">
        <v>-4</v>
      </c>
      <c r="I3" s="12">
        <v>22</v>
      </c>
      <c r="J3" s="12">
        <v>40</v>
      </c>
      <c r="K3" s="12">
        <v>23</v>
      </c>
      <c r="L3" s="12">
        <v>-8</v>
      </c>
      <c r="M3" s="12">
        <v>-19</v>
      </c>
      <c r="N3" s="12">
        <v>52</v>
      </c>
      <c r="O3" s="12">
        <v>65</v>
      </c>
      <c r="P3" s="12">
        <v>25</v>
      </c>
      <c r="Q3" s="12">
        <v>-2</v>
      </c>
      <c r="R3" s="12">
        <v>94</v>
      </c>
      <c r="S3" s="12">
        <v>32</v>
      </c>
      <c r="T3" s="12">
        <v>-10</v>
      </c>
      <c r="U3" s="12">
        <v>-86</v>
      </c>
      <c r="V3" s="12">
        <v>25</v>
      </c>
      <c r="W3" s="12">
        <v>49</v>
      </c>
    </row>
    <row r="4" spans="1:23">
      <c r="A4" s="12" t="s">
        <v>248</v>
      </c>
      <c r="B4" s="12">
        <v>18</v>
      </c>
      <c r="C4" s="12">
        <v>11</v>
      </c>
      <c r="D4" s="12">
        <v>7</v>
      </c>
      <c r="E4" s="12">
        <v>22</v>
      </c>
      <c r="F4" s="12">
        <v>27</v>
      </c>
      <c r="G4" s="12">
        <v>28</v>
      </c>
      <c r="H4" s="12">
        <v>21</v>
      </c>
      <c r="I4" s="12">
        <v>44</v>
      </c>
      <c r="J4" s="12">
        <v>27</v>
      </c>
      <c r="K4" s="12">
        <v>42</v>
      </c>
      <c r="L4" s="12">
        <v>7</v>
      </c>
      <c r="M4" s="12">
        <v>52</v>
      </c>
      <c r="N4" s="12">
        <v>61</v>
      </c>
      <c r="O4" s="12">
        <v>93</v>
      </c>
      <c r="P4" s="12">
        <v>44</v>
      </c>
      <c r="Q4" s="12">
        <v>94</v>
      </c>
      <c r="R4" s="12">
        <v>27</v>
      </c>
      <c r="S4" s="12">
        <v>102</v>
      </c>
      <c r="T4" s="12">
        <v>36</v>
      </c>
      <c r="U4" s="12">
        <v>-129</v>
      </c>
      <c r="V4" s="12">
        <v>-36</v>
      </c>
      <c r="W4" s="12">
        <v>10</v>
      </c>
    </row>
    <row r="5" spans="1:23">
      <c r="A5" s="12" t="s">
        <v>249</v>
      </c>
      <c r="B5" s="12">
        <v>1</v>
      </c>
      <c r="C5" s="12">
        <v>3</v>
      </c>
      <c r="D5" s="12">
        <v>2</v>
      </c>
      <c r="E5" s="12">
        <v>5</v>
      </c>
      <c r="F5" s="12">
        <v>3</v>
      </c>
      <c r="G5" s="12">
        <v>6</v>
      </c>
      <c r="H5" s="12">
        <v>3</v>
      </c>
      <c r="I5" s="12">
        <v>3</v>
      </c>
      <c r="J5" s="12">
        <v>7</v>
      </c>
      <c r="K5" s="12">
        <v>8</v>
      </c>
      <c r="L5" s="12">
        <v>7</v>
      </c>
      <c r="M5" s="12">
        <v>14</v>
      </c>
      <c r="N5" s="12">
        <v>11</v>
      </c>
      <c r="O5" s="12">
        <v>14</v>
      </c>
      <c r="P5" s="12">
        <v>13</v>
      </c>
      <c r="Q5" s="12">
        <v>5</v>
      </c>
      <c r="R5" s="12">
        <v>10</v>
      </c>
      <c r="S5" s="12">
        <v>11</v>
      </c>
      <c r="T5" s="12">
        <v>11</v>
      </c>
      <c r="U5" s="12">
        <v>12</v>
      </c>
      <c r="V5" s="12">
        <v>6</v>
      </c>
      <c r="W5" s="12">
        <v>4</v>
      </c>
    </row>
    <row r="6" spans="1:23">
      <c r="A6" s="12" t="s">
        <v>250</v>
      </c>
      <c r="B6" s="12">
        <v>85</v>
      </c>
      <c r="C6" s="12">
        <v>37</v>
      </c>
      <c r="D6" s="12">
        <v>-7</v>
      </c>
      <c r="E6" s="12">
        <v>95</v>
      </c>
      <c r="F6" s="12">
        <v>75</v>
      </c>
      <c r="G6" s="12">
        <v>70</v>
      </c>
      <c r="H6" s="12">
        <v>15</v>
      </c>
      <c r="I6" s="12">
        <v>86</v>
      </c>
      <c r="J6" s="12">
        <v>72</v>
      </c>
      <c r="K6" s="12">
        <v>78</v>
      </c>
      <c r="L6" s="12">
        <v>-9</v>
      </c>
      <c r="M6" s="12">
        <v>57</v>
      </c>
      <c r="N6" s="12">
        <v>151</v>
      </c>
      <c r="O6" s="12">
        <v>209</v>
      </c>
      <c r="P6" s="12">
        <v>94</v>
      </c>
      <c r="Q6" s="12">
        <v>125</v>
      </c>
      <c r="R6" s="12">
        <v>159</v>
      </c>
      <c r="S6" s="12">
        <v>158</v>
      </c>
      <c r="T6" s="12">
        <v>51</v>
      </c>
      <c r="U6" s="12">
        <v>-204</v>
      </c>
      <c r="V6" s="12">
        <v>-13</v>
      </c>
      <c r="W6" s="12">
        <v>51</v>
      </c>
    </row>
    <row r="9" spans="1:23">
      <c r="A9" s="12" t="s">
        <v>251</v>
      </c>
    </row>
    <row r="10" spans="1:23">
      <c r="B10" s="37" t="s">
        <v>229</v>
      </c>
      <c r="C10" s="37" t="s">
        <v>230</v>
      </c>
      <c r="D10" s="37" t="s">
        <v>231</v>
      </c>
      <c r="E10" s="37" t="s">
        <v>232</v>
      </c>
      <c r="F10" s="37" t="s">
        <v>122</v>
      </c>
      <c r="G10" s="37" t="s">
        <v>233</v>
      </c>
      <c r="H10" s="37" t="s">
        <v>234</v>
      </c>
      <c r="I10" s="37" t="s">
        <v>235</v>
      </c>
      <c r="J10" s="37" t="s">
        <v>132</v>
      </c>
      <c r="K10" s="37" t="s">
        <v>236</v>
      </c>
      <c r="L10" s="37" t="s">
        <v>237</v>
      </c>
      <c r="M10" s="37" t="s">
        <v>238</v>
      </c>
      <c r="N10" s="37" t="s">
        <v>142</v>
      </c>
      <c r="O10" s="37" t="s">
        <v>239</v>
      </c>
      <c r="P10" s="37" t="s">
        <v>240</v>
      </c>
      <c r="Q10" s="37" t="s">
        <v>241</v>
      </c>
      <c r="R10" s="37" t="s">
        <v>152</v>
      </c>
      <c r="S10" s="37" t="s">
        <v>242</v>
      </c>
      <c r="T10" s="37" t="s">
        <v>243</v>
      </c>
      <c r="U10" s="37" t="s">
        <v>244</v>
      </c>
      <c r="V10" s="37" t="s">
        <v>162</v>
      </c>
      <c r="W10" s="37" t="s">
        <v>245</v>
      </c>
    </row>
    <row r="11" spans="1:23">
      <c r="A11" s="12" t="s">
        <v>246</v>
      </c>
      <c r="B11" s="12">
        <v>5.165</v>
      </c>
      <c r="C11" s="12">
        <v>-6.2290000000000001</v>
      </c>
      <c r="D11" s="12">
        <v>-9.6150000000000002</v>
      </c>
      <c r="E11" s="12">
        <v>-4.101</v>
      </c>
      <c r="F11" s="12">
        <v>2.77</v>
      </c>
      <c r="G11" s="12">
        <v>-2.577</v>
      </c>
      <c r="H11" s="12">
        <v>-6.1959999999999997</v>
      </c>
      <c r="I11" s="12">
        <v>14.295</v>
      </c>
      <c r="J11" s="12">
        <v>10.225</v>
      </c>
      <c r="K11" s="12">
        <v>7.0590000000000002</v>
      </c>
      <c r="L11" s="12">
        <v>8.7469999999999999</v>
      </c>
      <c r="M11" s="12">
        <v>9.2390000000000008</v>
      </c>
      <c r="N11" s="12">
        <v>35.880000000000003</v>
      </c>
      <c r="O11" s="12">
        <v>24.367999999999999</v>
      </c>
      <c r="P11" s="12">
        <v>19.689</v>
      </c>
      <c r="Q11" s="12">
        <v>20.404</v>
      </c>
      <c r="R11" s="12">
        <v>18.899999999999999</v>
      </c>
      <c r="S11" s="12">
        <v>32.881999999999998</v>
      </c>
      <c r="T11" s="12">
        <v>-2.4159999999999999</v>
      </c>
      <c r="U11" s="12">
        <v>-45.14</v>
      </c>
      <c r="V11" s="12">
        <v>-21.137</v>
      </c>
      <c r="W11" s="12">
        <v>1.6419999999999999</v>
      </c>
    </row>
    <row r="12" spans="1:23">
      <c r="A12" s="12" t="s">
        <v>247</v>
      </c>
      <c r="B12" s="12">
        <v>41.893999999999998</v>
      </c>
      <c r="C12" s="12">
        <v>19.384</v>
      </c>
      <c r="D12" s="12">
        <v>-1.1859999999999999</v>
      </c>
      <c r="E12" s="12">
        <v>9.9849999999999994</v>
      </c>
      <c r="F12" s="12">
        <v>34.991</v>
      </c>
      <c r="G12" s="12">
        <v>0.89500000000000002</v>
      </c>
      <c r="H12" s="12">
        <v>31.061</v>
      </c>
      <c r="I12" s="12">
        <v>-11.795999999999999</v>
      </c>
      <c r="J12" s="12">
        <v>27.521000000000001</v>
      </c>
      <c r="K12" s="12">
        <v>34.649000000000001</v>
      </c>
      <c r="L12" s="12">
        <v>40.554000000000002</v>
      </c>
      <c r="M12" s="12">
        <v>4.157</v>
      </c>
      <c r="N12" s="12">
        <v>51.293999999999997</v>
      </c>
      <c r="O12" s="12">
        <v>72.759</v>
      </c>
      <c r="P12" s="12">
        <v>3.7949999999999999</v>
      </c>
      <c r="Q12" s="12">
        <v>84.373000000000005</v>
      </c>
      <c r="R12" s="12">
        <v>73.995999999999995</v>
      </c>
      <c r="S12" s="12">
        <v>18.036000000000001</v>
      </c>
      <c r="T12" s="12">
        <v>-31.867999999999999</v>
      </c>
      <c r="U12" s="12">
        <v>-158.76400000000001</v>
      </c>
      <c r="V12" s="12">
        <v>-58.872999999999998</v>
      </c>
      <c r="W12" s="12">
        <v>9.2880000000000003</v>
      </c>
    </row>
    <row r="13" spans="1:23">
      <c r="A13" s="12" t="s">
        <v>248</v>
      </c>
      <c r="B13" s="12">
        <v>11.888999999999999</v>
      </c>
      <c r="C13" s="12">
        <v>8.5050000000000008</v>
      </c>
      <c r="D13" s="12">
        <v>4.3129999999999997</v>
      </c>
      <c r="E13" s="12">
        <v>21.045999999999999</v>
      </c>
      <c r="F13" s="12">
        <v>18.672000000000001</v>
      </c>
      <c r="G13" s="12">
        <v>13.13</v>
      </c>
      <c r="H13" s="12">
        <v>27.111999999999998</v>
      </c>
      <c r="I13" s="12">
        <v>43.869</v>
      </c>
      <c r="J13" s="12">
        <v>38.039000000000001</v>
      </c>
      <c r="K13" s="12">
        <v>13.369</v>
      </c>
      <c r="L13" s="12">
        <v>18.763999999999999</v>
      </c>
      <c r="M13" s="12">
        <v>48.569000000000003</v>
      </c>
      <c r="N13" s="12">
        <v>45.22</v>
      </c>
      <c r="O13" s="12">
        <v>59.078000000000003</v>
      </c>
      <c r="P13" s="12">
        <v>68.900000000000006</v>
      </c>
      <c r="Q13" s="12">
        <v>54.597000000000001</v>
      </c>
      <c r="R13" s="12">
        <v>61.26</v>
      </c>
      <c r="S13" s="12">
        <v>55.220999999999997</v>
      </c>
      <c r="T13" s="12">
        <v>24.466999999999999</v>
      </c>
      <c r="U13" s="12">
        <v>-55.228999999999999</v>
      </c>
      <c r="V13" s="12">
        <v>-38.878999999999998</v>
      </c>
      <c r="W13" s="12">
        <v>-1.3540000000000001</v>
      </c>
    </row>
    <row r="14" spans="1:23">
      <c r="A14" s="12" t="s">
        <v>249</v>
      </c>
      <c r="B14" s="12">
        <v>8.2200000000000006</v>
      </c>
      <c r="C14" s="12">
        <v>1.7250000000000001</v>
      </c>
      <c r="D14" s="12">
        <v>3.9620000000000002</v>
      </c>
      <c r="E14" s="12">
        <v>4.0519999999999996</v>
      </c>
      <c r="F14" s="12">
        <v>10.167</v>
      </c>
      <c r="G14" s="12">
        <v>5.91</v>
      </c>
      <c r="H14" s="12">
        <v>12.72</v>
      </c>
      <c r="I14" s="12">
        <v>18.591000000000001</v>
      </c>
      <c r="J14" s="12">
        <v>11.76</v>
      </c>
      <c r="K14" s="12">
        <v>6.0739999999999998</v>
      </c>
      <c r="L14" s="12">
        <v>12.704000000000001</v>
      </c>
      <c r="M14" s="12">
        <v>22.614000000000001</v>
      </c>
      <c r="N14" s="12">
        <v>14.076000000000001</v>
      </c>
      <c r="O14" s="12">
        <v>35.091999999999999</v>
      </c>
      <c r="P14" s="12">
        <v>22.218</v>
      </c>
      <c r="Q14" s="12">
        <v>72.986000000000004</v>
      </c>
      <c r="R14" s="12">
        <v>18.657</v>
      </c>
      <c r="S14" s="12">
        <v>4.899</v>
      </c>
      <c r="T14" s="12">
        <v>9.9489999999999998</v>
      </c>
      <c r="U14" s="12">
        <v>-20.361999999999998</v>
      </c>
      <c r="V14" s="12">
        <v>-8.2319999999999993</v>
      </c>
      <c r="W14" s="12">
        <v>-3.3330000000000002</v>
      </c>
    </row>
    <row r="15" spans="1:23">
      <c r="A15" s="12" t="s">
        <v>250</v>
      </c>
      <c r="B15" s="12">
        <v>67.168000000000006</v>
      </c>
      <c r="C15" s="12">
        <v>23.385000000000002</v>
      </c>
      <c r="D15" s="12">
        <v>-2.5259999999999998</v>
      </c>
      <c r="E15" s="12">
        <v>30.981999999999999</v>
      </c>
      <c r="F15" s="12">
        <v>66.599000000000004</v>
      </c>
      <c r="G15" s="12">
        <v>17.358000000000001</v>
      </c>
      <c r="H15" s="12">
        <v>64.697000000000003</v>
      </c>
      <c r="I15" s="12">
        <v>64.959000000000003</v>
      </c>
      <c r="J15" s="12">
        <v>87.545000000000002</v>
      </c>
      <c r="K15" s="12">
        <v>61.151000000000003</v>
      </c>
      <c r="L15" s="12">
        <v>80.769000000000005</v>
      </c>
      <c r="M15" s="12">
        <v>84.578999999999994</v>
      </c>
      <c r="N15" s="12">
        <v>146.46899999999999</v>
      </c>
      <c r="O15" s="12">
        <v>191.29599999999999</v>
      </c>
      <c r="P15" s="12">
        <v>114.602</v>
      </c>
      <c r="Q15" s="12">
        <v>232.36</v>
      </c>
      <c r="R15" s="12">
        <v>172.81299999999999</v>
      </c>
      <c r="S15" s="12">
        <v>111.038</v>
      </c>
      <c r="T15" s="12">
        <v>0.13100000000000001</v>
      </c>
      <c r="U15" s="12">
        <v>-279.495</v>
      </c>
      <c r="V15" s="12">
        <v>-127.122</v>
      </c>
      <c r="W15" s="12">
        <v>6.2439999999999998</v>
      </c>
    </row>
    <row r="17" spans="1:23">
      <c r="B17" s="37" t="s">
        <v>229</v>
      </c>
      <c r="C17" s="37" t="s">
        <v>230</v>
      </c>
      <c r="D17" s="37" t="s">
        <v>231</v>
      </c>
      <c r="E17" s="37" t="s">
        <v>232</v>
      </c>
      <c r="F17" s="37" t="s">
        <v>122</v>
      </c>
      <c r="G17" s="37" t="s">
        <v>233</v>
      </c>
      <c r="H17" s="37" t="s">
        <v>234</v>
      </c>
      <c r="I17" s="37" t="s">
        <v>235</v>
      </c>
      <c r="J17" s="37" t="s">
        <v>132</v>
      </c>
      <c r="K17" s="37" t="s">
        <v>236</v>
      </c>
      <c r="L17" s="37" t="s">
        <v>237</v>
      </c>
      <c r="M17" s="37" t="s">
        <v>238</v>
      </c>
      <c r="N17" s="37" t="s">
        <v>142</v>
      </c>
      <c r="O17" s="37" t="s">
        <v>239</v>
      </c>
      <c r="P17" s="37" t="s">
        <v>240</v>
      </c>
      <c r="Q17" s="37" t="s">
        <v>241</v>
      </c>
      <c r="R17" s="37" t="s">
        <v>152</v>
      </c>
      <c r="S17" s="37" t="s">
        <v>242</v>
      </c>
      <c r="T17" s="37" t="s">
        <v>243</v>
      </c>
      <c r="U17" s="37" t="s">
        <v>244</v>
      </c>
      <c r="V17" s="37" t="s">
        <v>162</v>
      </c>
      <c r="W17" s="37" t="s">
        <v>245</v>
      </c>
    </row>
    <row r="18" spans="1:23">
      <c r="A18" s="12" t="s">
        <v>246</v>
      </c>
      <c r="B18" s="12">
        <f>B99</f>
        <v>-9.7100000000000009</v>
      </c>
      <c r="C18" s="12">
        <f t="shared" ref="C18:W18" si="0">C99</f>
        <v>-5.0860000000000003</v>
      </c>
      <c r="D18" s="12">
        <f t="shared" si="0"/>
        <v>-0.76800000000000068</v>
      </c>
      <c r="E18" s="12">
        <f t="shared" si="0"/>
        <v>-12.067</v>
      </c>
      <c r="F18" s="12">
        <f t="shared" si="0"/>
        <v>-11.553000000000001</v>
      </c>
      <c r="G18" s="12">
        <f t="shared" si="0"/>
        <v>4.3109999999999999</v>
      </c>
      <c r="H18" s="12">
        <f t="shared" si="0"/>
        <v>-11.728</v>
      </c>
      <c r="I18" s="12">
        <f t="shared" si="0"/>
        <v>4.4179999999999993</v>
      </c>
      <c r="J18" s="12">
        <f t="shared" si="0"/>
        <v>-14.676</v>
      </c>
      <c r="K18" s="12">
        <f t="shared" si="0"/>
        <v>10.138999999999999</v>
      </c>
      <c r="L18" s="12">
        <f t="shared" si="0"/>
        <v>-3.1050000000000004</v>
      </c>
      <c r="M18" s="12">
        <f t="shared" si="0"/>
        <v>4.7080000000000011</v>
      </c>
      <c r="N18" s="12">
        <f t="shared" si="0"/>
        <v>29.020000000000003</v>
      </c>
      <c r="O18" s="12">
        <f t="shared" si="0"/>
        <v>-3.468</v>
      </c>
      <c r="P18" s="12">
        <f t="shared" si="0"/>
        <v>11.756</v>
      </c>
      <c r="Q18" s="12">
        <f t="shared" si="0"/>
        <v>14.743</v>
      </c>
      <c r="R18" s="12">
        <f t="shared" si="0"/>
        <v>5.7989999999999977</v>
      </c>
      <c r="S18" s="12">
        <f t="shared" si="0"/>
        <v>20.43</v>
      </c>
      <c r="T18" s="12">
        <f t="shared" si="0"/>
        <v>-11.486000000000001</v>
      </c>
      <c r="U18" s="12">
        <f t="shared" si="0"/>
        <v>-24.842000000000002</v>
      </c>
      <c r="V18" s="12">
        <f t="shared" si="0"/>
        <v>-8.3559999999999999</v>
      </c>
      <c r="W18" s="12">
        <f t="shared" si="0"/>
        <v>1.823</v>
      </c>
    </row>
    <row r="19" spans="1:23">
      <c r="A19" s="12" t="s">
        <v>247</v>
      </c>
      <c r="B19" s="12">
        <f>B97</f>
        <v>-17.498000000000005</v>
      </c>
      <c r="C19" s="12">
        <f t="shared" ref="C19:W20" si="1">C97</f>
        <v>11.933</v>
      </c>
      <c r="D19" s="12">
        <f t="shared" si="1"/>
        <v>-18.641999999999999</v>
      </c>
      <c r="E19" s="12">
        <f t="shared" si="1"/>
        <v>11.837999999999999</v>
      </c>
      <c r="F19" s="12">
        <f t="shared" si="1"/>
        <v>34.423000000000002</v>
      </c>
      <c r="G19" s="12">
        <f t="shared" si="1"/>
        <v>2.7160000000000002</v>
      </c>
      <c r="H19" s="12">
        <f t="shared" si="1"/>
        <v>-3.5959999999999965</v>
      </c>
      <c r="I19" s="12">
        <f t="shared" si="1"/>
        <v>-37.813000000000002</v>
      </c>
      <c r="J19" s="12">
        <f t="shared" si="1"/>
        <v>15.356000000000002</v>
      </c>
      <c r="K19" s="12">
        <f t="shared" si="1"/>
        <v>27.319000000000003</v>
      </c>
      <c r="L19" s="12">
        <f t="shared" si="1"/>
        <v>-4.6479999999999961</v>
      </c>
      <c r="M19" s="12">
        <f t="shared" si="1"/>
        <v>-33.814999999999998</v>
      </c>
      <c r="N19" s="12">
        <f t="shared" si="1"/>
        <v>24.995999999999999</v>
      </c>
      <c r="O19" s="12">
        <f t="shared" si="1"/>
        <v>21.027999999999999</v>
      </c>
      <c r="P19" s="12">
        <f t="shared" si="1"/>
        <v>-18.524000000000001</v>
      </c>
      <c r="Q19" s="12">
        <f t="shared" si="1"/>
        <v>-20.955999999999989</v>
      </c>
      <c r="R19" s="12">
        <f t="shared" si="1"/>
        <v>129.38399999999999</v>
      </c>
      <c r="S19" s="12">
        <f t="shared" si="1"/>
        <v>120.059</v>
      </c>
      <c r="T19" s="12">
        <f t="shared" si="1"/>
        <v>-67.834999999999994</v>
      </c>
      <c r="U19" s="12">
        <f t="shared" si="1"/>
        <v>-123.77800000000002</v>
      </c>
      <c r="V19" s="12">
        <f t="shared" si="1"/>
        <v>-89.045999999999992</v>
      </c>
      <c r="W19" s="12">
        <f t="shared" si="1"/>
        <v>51.480000000000004</v>
      </c>
    </row>
    <row r="20" spans="1:23">
      <c r="A20" s="12" t="s">
        <v>248</v>
      </c>
      <c r="B20" s="12">
        <f>B98</f>
        <v>4.0539999999999994</v>
      </c>
      <c r="C20" s="12">
        <f t="shared" si="1"/>
        <v>-11.157999999999999</v>
      </c>
      <c r="D20" s="12">
        <f t="shared" si="1"/>
        <v>-2.6240000000000006</v>
      </c>
      <c r="E20" s="12">
        <f t="shared" si="1"/>
        <v>2.1340000000000003</v>
      </c>
      <c r="F20" s="12">
        <f t="shared" si="1"/>
        <v>-11.044999999999998</v>
      </c>
      <c r="G20" s="12">
        <f t="shared" si="1"/>
        <v>-24.455999999999996</v>
      </c>
      <c r="H20" s="12">
        <f t="shared" si="1"/>
        <v>11.037999999999997</v>
      </c>
      <c r="I20" s="12">
        <f t="shared" si="1"/>
        <v>15.768999999999998</v>
      </c>
      <c r="J20" s="12">
        <f t="shared" si="1"/>
        <v>-4.472999999999999</v>
      </c>
      <c r="K20" s="12">
        <f t="shared" si="1"/>
        <v>-14.792000000000002</v>
      </c>
      <c r="L20" s="12">
        <f t="shared" si="1"/>
        <v>-9.0680000000000014</v>
      </c>
      <c r="M20" s="12">
        <f t="shared" si="1"/>
        <v>29.538000000000004</v>
      </c>
      <c r="N20" s="12">
        <f t="shared" si="1"/>
        <v>0.99000000000000199</v>
      </c>
      <c r="O20" s="12">
        <f t="shared" si="1"/>
        <v>57.774000000000001</v>
      </c>
      <c r="P20" s="12">
        <f t="shared" si="1"/>
        <v>49.176000000000002</v>
      </c>
      <c r="Q20" s="12">
        <f t="shared" si="1"/>
        <v>94.492999999999995</v>
      </c>
      <c r="R20" s="12">
        <f t="shared" si="1"/>
        <v>60.704999999999998</v>
      </c>
      <c r="S20" s="12">
        <f t="shared" si="1"/>
        <v>57.931999999999995</v>
      </c>
      <c r="T20" s="12">
        <f t="shared" si="1"/>
        <v>-18.381999999999998</v>
      </c>
      <c r="U20" s="12">
        <f t="shared" si="1"/>
        <v>110.741</v>
      </c>
      <c r="V20" s="12">
        <f t="shared" si="1"/>
        <v>-47.603999999999999</v>
      </c>
      <c r="W20" s="12">
        <f t="shared" si="1"/>
        <v>14.234999999999999</v>
      </c>
    </row>
    <row r="21" spans="1:23">
      <c r="A21" s="12" t="s">
        <v>249</v>
      </c>
      <c r="B21" s="12">
        <f>B96</f>
        <v>-14.917</v>
      </c>
      <c r="C21" s="12">
        <f t="shared" ref="C21:W21" si="2">C96</f>
        <v>5.4909999999999997</v>
      </c>
      <c r="D21" s="12">
        <f t="shared" si="2"/>
        <v>-30.44</v>
      </c>
      <c r="E21" s="12">
        <f t="shared" si="2"/>
        <v>7.0809999999999995</v>
      </c>
      <c r="F21" s="12">
        <f t="shared" si="2"/>
        <v>-7.3869999999999987</v>
      </c>
      <c r="G21" s="12">
        <f t="shared" si="2"/>
        <v>-28.063999999999997</v>
      </c>
      <c r="H21" s="12">
        <f t="shared" si="2"/>
        <v>-40.567999999999998</v>
      </c>
      <c r="I21" s="12">
        <f t="shared" si="2"/>
        <v>5.1840000000000011</v>
      </c>
      <c r="J21" s="12">
        <f t="shared" si="2"/>
        <v>-21.786000000000001</v>
      </c>
      <c r="K21" s="12">
        <f t="shared" si="2"/>
        <v>-18.311999999999998</v>
      </c>
      <c r="L21" s="12">
        <f t="shared" si="2"/>
        <v>-38.533000000000001</v>
      </c>
      <c r="M21" s="12">
        <f t="shared" si="2"/>
        <v>-12.465999999999998</v>
      </c>
      <c r="N21" s="12">
        <f t="shared" si="2"/>
        <v>-14.555</v>
      </c>
      <c r="O21" s="12">
        <f t="shared" si="2"/>
        <v>32.260999999999996</v>
      </c>
      <c r="P21" s="12">
        <f t="shared" si="2"/>
        <v>-2.1129999999999995</v>
      </c>
      <c r="Q21" s="12">
        <f t="shared" si="2"/>
        <v>-11.830999999999989</v>
      </c>
      <c r="R21" s="12">
        <f t="shared" si="2"/>
        <v>15.782999999999999</v>
      </c>
      <c r="S21" s="12">
        <f t="shared" si="2"/>
        <v>34.055</v>
      </c>
      <c r="T21" s="12">
        <f t="shared" si="2"/>
        <v>-30.832000000000001</v>
      </c>
      <c r="U21" s="12">
        <f t="shared" si="2"/>
        <v>54.599000000000004</v>
      </c>
      <c r="V21" s="12">
        <f t="shared" si="2"/>
        <v>49.884</v>
      </c>
      <c r="W21" s="12">
        <f t="shared" si="2"/>
        <v>17.228000000000002</v>
      </c>
    </row>
    <row r="22" spans="1:23">
      <c r="A22" s="12" t="s">
        <v>250</v>
      </c>
      <c r="B22" s="12">
        <f>B95</f>
        <v>-38.070999999999998</v>
      </c>
      <c r="C22" s="12">
        <f t="shared" ref="C22:W22" si="3">C95</f>
        <v>1.179000000000002</v>
      </c>
      <c r="D22" s="12">
        <f t="shared" si="3"/>
        <v>-52.474999999999994</v>
      </c>
      <c r="E22" s="12">
        <f t="shared" si="3"/>
        <v>8.9860000000000007</v>
      </c>
      <c r="F22" s="12">
        <f t="shared" si="3"/>
        <v>4.436000000000007</v>
      </c>
      <c r="G22" s="12">
        <f t="shared" si="3"/>
        <v>-45.492999999999995</v>
      </c>
      <c r="H22" s="12">
        <f t="shared" si="3"/>
        <v>-44.853999999999999</v>
      </c>
      <c r="I22" s="12">
        <f t="shared" si="3"/>
        <v>-12.442999999999998</v>
      </c>
      <c r="J22" s="12">
        <f t="shared" si="3"/>
        <v>-25.578999999999994</v>
      </c>
      <c r="K22" s="12">
        <f t="shared" si="3"/>
        <v>4.3530000000000015</v>
      </c>
      <c r="L22" s="12">
        <f t="shared" si="3"/>
        <v>-55.353999999999985</v>
      </c>
      <c r="M22" s="12">
        <f t="shared" si="3"/>
        <v>-12.035000000000011</v>
      </c>
      <c r="N22" s="12">
        <f t="shared" si="3"/>
        <v>40.449999999999989</v>
      </c>
      <c r="O22" s="12">
        <f t="shared" si="3"/>
        <v>107.59299999999999</v>
      </c>
      <c r="P22" s="12">
        <f t="shared" si="3"/>
        <v>40.295000000000002</v>
      </c>
      <c r="Q22" s="12">
        <f t="shared" si="3"/>
        <v>76.449000000000012</v>
      </c>
      <c r="R22" s="12">
        <f t="shared" si="3"/>
        <v>211.67099999999999</v>
      </c>
      <c r="S22" s="12">
        <f t="shared" si="3"/>
        <v>232.476</v>
      </c>
      <c r="T22" s="12">
        <f t="shared" si="3"/>
        <v>-128.53700000000001</v>
      </c>
      <c r="U22" s="12">
        <f t="shared" si="3"/>
        <v>16.718999999999994</v>
      </c>
      <c r="V22" s="12">
        <f t="shared" si="3"/>
        <v>-95.123000000000005</v>
      </c>
      <c r="W22" s="12">
        <f t="shared" si="3"/>
        <v>84.766999999999996</v>
      </c>
    </row>
    <row r="25" spans="1:23"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</row>
    <row r="26" spans="1:23"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</row>
    <row r="27" spans="1:23"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</row>
    <row r="28" spans="1:23"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</row>
    <row r="29" spans="1:23"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</row>
    <row r="30" spans="1:23"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</row>
    <row r="31" spans="1:23"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</row>
    <row r="32" spans="1:23"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</row>
    <row r="33" spans="2:14"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</row>
    <row r="34" spans="2:14"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</row>
    <row r="35" spans="2:14"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</row>
    <row r="36" spans="2:14"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</row>
    <row r="37" spans="2:14"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</row>
    <row r="38" spans="2:14"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</row>
    <row r="39" spans="2:14"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2:14"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</row>
    <row r="41" spans="2:14"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</row>
    <row r="42" spans="2:14"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</row>
    <row r="43" spans="2:14"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</row>
    <row r="44" spans="2:14"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</row>
    <row r="45" spans="2:14"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</row>
    <row r="46" spans="2:14"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</row>
    <row r="47" spans="2:14"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67" spans="1:24">
      <c r="A67" s="38" t="s">
        <v>252</v>
      </c>
      <c r="B67" s="37" t="s">
        <v>115</v>
      </c>
      <c r="C67" s="37" t="s">
        <v>117</v>
      </c>
      <c r="D67" s="37" t="s">
        <v>118</v>
      </c>
      <c r="E67" s="37" t="s">
        <v>119</v>
      </c>
      <c r="F67" s="37" t="s">
        <v>120</v>
      </c>
      <c r="G67" s="37" t="s">
        <v>125</v>
      </c>
      <c r="H67" s="37" t="s">
        <v>126</v>
      </c>
      <c r="I67" s="37" t="s">
        <v>128</v>
      </c>
      <c r="J67" s="37" t="s">
        <v>130</v>
      </c>
      <c r="K67" s="37" t="s">
        <v>134</v>
      </c>
      <c r="L67" s="37" t="s">
        <v>136</v>
      </c>
      <c r="M67" s="37" t="s">
        <v>138</v>
      </c>
      <c r="N67" s="37" t="s">
        <v>140</v>
      </c>
      <c r="O67" s="37" t="s">
        <v>144</v>
      </c>
      <c r="P67" s="37" t="s">
        <v>146</v>
      </c>
      <c r="Q67" s="37" t="s">
        <v>148</v>
      </c>
      <c r="R67" s="37" t="s">
        <v>150</v>
      </c>
      <c r="S67" s="37" t="s">
        <v>154</v>
      </c>
      <c r="T67" s="37" t="s">
        <v>156</v>
      </c>
      <c r="U67" s="37" t="s">
        <v>158</v>
      </c>
      <c r="V67" s="37" t="s">
        <v>160</v>
      </c>
      <c r="W67" s="37" t="s">
        <v>164</v>
      </c>
      <c r="X67" s="37" t="s">
        <v>166</v>
      </c>
    </row>
    <row r="68" spans="1:24">
      <c r="A68" s="12" t="s">
        <v>253</v>
      </c>
      <c r="B68" s="12">
        <v>1229.441</v>
      </c>
      <c r="C68" s="12">
        <v>241.6</v>
      </c>
      <c r="D68" s="12">
        <v>219.31</v>
      </c>
      <c r="E68" s="12">
        <v>585.98599999999999</v>
      </c>
      <c r="F68" s="12">
        <v>1056.1959999999999</v>
      </c>
      <c r="G68" s="12">
        <v>1061.145</v>
      </c>
      <c r="H68" s="12">
        <v>520.12599999999998</v>
      </c>
      <c r="I68" s="12">
        <v>552.64300000000003</v>
      </c>
      <c r="J68" s="12">
        <v>1408.087</v>
      </c>
      <c r="K68" s="12">
        <v>619.02700000000004</v>
      </c>
      <c r="L68" s="12">
        <v>801.93799999999999</v>
      </c>
      <c r="M68" s="12">
        <v>981.31899999999996</v>
      </c>
      <c r="N68" s="12">
        <v>2241.9479999999999</v>
      </c>
      <c r="O68" s="12">
        <v>1311.4190000000001</v>
      </c>
      <c r="P68" s="12">
        <v>991.42</v>
      </c>
      <c r="Q68" s="12">
        <v>1174.501</v>
      </c>
      <c r="R68" s="12">
        <v>1055.367</v>
      </c>
      <c r="S68" s="12">
        <v>-777.08399999999995</v>
      </c>
      <c r="T68" s="12">
        <v>135.78399999999999</v>
      </c>
      <c r="U68" s="12">
        <v>-1788.93</v>
      </c>
      <c r="V68" s="12">
        <v>-801.88800000000003</v>
      </c>
      <c r="W68" s="12">
        <v>-388.61900000000003</v>
      </c>
      <c r="X68" s="12">
        <v>-268.45600000000002</v>
      </c>
    </row>
    <row r="69" spans="1:24">
      <c r="A69" s="12" t="s">
        <v>254</v>
      </c>
      <c r="B69" s="12">
        <v>1008.433</v>
      </c>
      <c r="C69" s="12">
        <v>170.37200000000001</v>
      </c>
      <c r="D69" s="12">
        <v>131.09</v>
      </c>
      <c r="E69" s="12">
        <v>395.44799999999998</v>
      </c>
      <c r="F69" s="12">
        <v>976.86199999999997</v>
      </c>
      <c r="G69" s="12">
        <v>822.55899999999997</v>
      </c>
      <c r="H69" s="12">
        <v>413.77199999999999</v>
      </c>
      <c r="I69" s="12">
        <v>422.39699999999999</v>
      </c>
      <c r="J69" s="12">
        <v>1224.6289999999999</v>
      </c>
      <c r="K69" s="12">
        <v>321.31299999999999</v>
      </c>
      <c r="L69" s="12">
        <v>599.18799999999999</v>
      </c>
      <c r="M69" s="12">
        <v>672.63300000000004</v>
      </c>
      <c r="N69" s="12">
        <v>1910.0830000000001</v>
      </c>
      <c r="O69" s="12">
        <v>919.42</v>
      </c>
      <c r="P69" s="12">
        <v>676.37599999999998</v>
      </c>
      <c r="Q69" s="12">
        <v>758.09699999999998</v>
      </c>
      <c r="R69" s="12">
        <v>835.66800000000001</v>
      </c>
      <c r="S69" s="12">
        <v>-852.10799999999995</v>
      </c>
      <c r="T69" s="12">
        <v>188.834</v>
      </c>
      <c r="U69" s="12">
        <v>-1358.09</v>
      </c>
      <c r="V69" s="12">
        <v>-610.30499999999995</v>
      </c>
      <c r="W69" s="12">
        <v>-262.34300000000002</v>
      </c>
      <c r="X69" s="12">
        <v>-240.13</v>
      </c>
    </row>
    <row r="70" spans="1:24">
      <c r="A70" s="12" t="s">
        <v>255</v>
      </c>
      <c r="B70" s="12">
        <v>784.77099999999996</v>
      </c>
      <c r="C70" s="12">
        <v>125.057</v>
      </c>
      <c r="D70" s="12">
        <v>120.782</v>
      </c>
      <c r="E70" s="12">
        <v>270.35199999999998</v>
      </c>
      <c r="F70" s="12">
        <v>813.32799999999997</v>
      </c>
      <c r="G70" s="12">
        <v>536.76400000000001</v>
      </c>
      <c r="H70" s="12">
        <v>247.601</v>
      </c>
      <c r="I70" s="12">
        <v>239.28200000000001</v>
      </c>
      <c r="J70" s="12">
        <v>942.98400000000004</v>
      </c>
      <c r="K70" s="12">
        <v>259.416</v>
      </c>
      <c r="L70" s="12">
        <v>288.72399999999999</v>
      </c>
      <c r="M70" s="12">
        <v>480.86399999999998</v>
      </c>
      <c r="N70" s="12">
        <v>1578.954</v>
      </c>
      <c r="O70" s="12">
        <v>573.351</v>
      </c>
      <c r="P70" s="12">
        <v>581.03800000000001</v>
      </c>
      <c r="Q70" s="12">
        <v>588.24099999999999</v>
      </c>
      <c r="R70" s="12">
        <v>683.97299999999996</v>
      </c>
      <c r="S70" s="12">
        <v>-339.74799999999999</v>
      </c>
      <c r="T70" s="12">
        <v>41.481999999999999</v>
      </c>
      <c r="U70" s="12">
        <v>-1162.1859999999999</v>
      </c>
      <c r="V70" s="12">
        <v>-418.47300000000001</v>
      </c>
      <c r="W70" s="12">
        <v>-200.46</v>
      </c>
      <c r="X70" s="12">
        <v>-360.863</v>
      </c>
    </row>
    <row r="71" spans="1:24">
      <c r="A71" s="12" t="s">
        <v>256</v>
      </c>
      <c r="B71" s="12">
        <v>223.66200000000001</v>
      </c>
      <c r="C71" s="12">
        <v>45.314999999999998</v>
      </c>
      <c r="D71" s="12">
        <v>10.308</v>
      </c>
      <c r="E71" s="12">
        <v>125.096</v>
      </c>
      <c r="F71" s="12">
        <v>163.53399999999999</v>
      </c>
      <c r="G71" s="12">
        <v>285.79500000000002</v>
      </c>
      <c r="H71" s="12">
        <v>166.17099999999999</v>
      </c>
      <c r="I71" s="12">
        <v>183.11500000000001</v>
      </c>
      <c r="J71" s="12">
        <v>281.64499999999998</v>
      </c>
      <c r="K71" s="12">
        <v>61.896999999999998</v>
      </c>
      <c r="L71" s="12">
        <v>310.464</v>
      </c>
      <c r="M71" s="12">
        <v>191.76900000000001</v>
      </c>
      <c r="N71" s="12">
        <v>331.12900000000002</v>
      </c>
      <c r="O71" s="12">
        <v>346.06900000000002</v>
      </c>
      <c r="P71" s="12">
        <v>95.337999999999994</v>
      </c>
      <c r="Q71" s="12">
        <v>169.85599999999999</v>
      </c>
      <c r="R71" s="12">
        <v>151.69499999999999</v>
      </c>
      <c r="S71" s="12">
        <v>-512.36</v>
      </c>
      <c r="T71" s="12">
        <v>147.352</v>
      </c>
      <c r="U71" s="12">
        <v>-195.904</v>
      </c>
      <c r="V71" s="12">
        <v>-191.83199999999999</v>
      </c>
      <c r="W71" s="12">
        <v>-61.883000000000003</v>
      </c>
      <c r="X71" s="12">
        <v>120.733</v>
      </c>
    </row>
    <row r="72" spans="1:24">
      <c r="A72" s="39" t="s">
        <v>257</v>
      </c>
      <c r="B72" s="12">
        <v>67.168000000000006</v>
      </c>
      <c r="C72" s="12">
        <v>23.385000000000002</v>
      </c>
      <c r="D72" s="12">
        <v>-2.5259999999999998</v>
      </c>
      <c r="E72" s="12">
        <v>30.981999999999999</v>
      </c>
      <c r="F72" s="12">
        <v>66.599000000000004</v>
      </c>
      <c r="G72" s="12">
        <v>17.358000000000001</v>
      </c>
      <c r="H72" s="12">
        <v>64.697000000000003</v>
      </c>
      <c r="I72" s="12">
        <v>64.959000000000003</v>
      </c>
      <c r="J72" s="12">
        <v>87.545000000000002</v>
      </c>
      <c r="K72" s="12">
        <v>61.151000000000003</v>
      </c>
      <c r="L72" s="12">
        <v>80.769000000000005</v>
      </c>
      <c r="M72" s="12">
        <v>84.578999999999994</v>
      </c>
      <c r="N72" s="12">
        <v>146.46899999999999</v>
      </c>
      <c r="O72" s="12">
        <v>191.29599999999999</v>
      </c>
      <c r="P72" s="12">
        <v>114.602</v>
      </c>
      <c r="Q72" s="12">
        <v>232.36</v>
      </c>
      <c r="R72" s="12">
        <v>172.81299999999999</v>
      </c>
      <c r="S72" s="12">
        <v>111.038</v>
      </c>
      <c r="T72" s="12">
        <v>0.13100000000000001</v>
      </c>
      <c r="U72" s="12">
        <v>-279.495</v>
      </c>
      <c r="V72" s="12">
        <v>-127.122</v>
      </c>
      <c r="W72" s="12">
        <v>6.2439999999999998</v>
      </c>
      <c r="X72" s="12">
        <v>7.7939999999999996</v>
      </c>
    </row>
    <row r="73" spans="1:24">
      <c r="A73" s="39" t="s">
        <v>258</v>
      </c>
      <c r="B73" s="12">
        <v>8.2200000000000006</v>
      </c>
      <c r="C73" s="12">
        <v>1.7250000000000001</v>
      </c>
      <c r="D73" s="12">
        <v>3.9620000000000002</v>
      </c>
      <c r="E73" s="12">
        <v>4.0519999999999996</v>
      </c>
      <c r="F73" s="12">
        <v>10.167</v>
      </c>
      <c r="G73" s="12">
        <v>5.91</v>
      </c>
      <c r="H73" s="12">
        <v>12.72</v>
      </c>
      <c r="I73" s="12">
        <v>18.591000000000001</v>
      </c>
      <c r="J73" s="12">
        <v>11.76</v>
      </c>
      <c r="K73" s="12">
        <v>6.0739999999999998</v>
      </c>
      <c r="L73" s="12">
        <v>12.704000000000001</v>
      </c>
      <c r="M73" s="12">
        <v>22.614000000000001</v>
      </c>
      <c r="N73" s="12">
        <v>14.076000000000001</v>
      </c>
      <c r="O73" s="12">
        <v>35.091999999999999</v>
      </c>
      <c r="P73" s="12">
        <v>22.218</v>
      </c>
      <c r="Q73" s="12">
        <v>72.986000000000004</v>
      </c>
      <c r="R73" s="12">
        <v>18.657</v>
      </c>
      <c r="S73" s="12">
        <v>4.899</v>
      </c>
      <c r="T73" s="12">
        <v>9.9489999999999998</v>
      </c>
      <c r="U73" s="12">
        <v>-20.361999999999998</v>
      </c>
      <c r="V73" s="12">
        <v>-8.2319999999999993</v>
      </c>
      <c r="W73" s="12">
        <v>-3.3330000000000002</v>
      </c>
      <c r="X73" s="12">
        <v>4.3860000000000001</v>
      </c>
    </row>
    <row r="74" spans="1:24">
      <c r="A74" s="39" t="s">
        <v>259</v>
      </c>
      <c r="B74" s="12">
        <v>41.893999999999998</v>
      </c>
      <c r="C74" s="12">
        <v>19.384</v>
      </c>
      <c r="D74" s="12">
        <v>-1.1859999999999999</v>
      </c>
      <c r="E74" s="12">
        <v>9.9849999999999994</v>
      </c>
      <c r="F74" s="12">
        <v>34.991</v>
      </c>
      <c r="G74" s="12">
        <v>0.89500000000000002</v>
      </c>
      <c r="H74" s="12">
        <v>31.061</v>
      </c>
      <c r="I74" s="12">
        <v>-11.795999999999999</v>
      </c>
      <c r="J74" s="12">
        <v>27.521000000000001</v>
      </c>
      <c r="K74" s="12">
        <v>34.649000000000001</v>
      </c>
      <c r="L74" s="12">
        <v>40.554000000000002</v>
      </c>
      <c r="M74" s="12">
        <v>4.157</v>
      </c>
      <c r="N74" s="12">
        <v>51.293999999999997</v>
      </c>
      <c r="O74" s="12">
        <v>72.759</v>
      </c>
      <c r="P74" s="12">
        <v>3.7949999999999999</v>
      </c>
      <c r="Q74" s="12">
        <v>84.373000000000005</v>
      </c>
      <c r="R74" s="12">
        <v>73.995999999999995</v>
      </c>
      <c r="S74" s="12">
        <v>18.036000000000001</v>
      </c>
      <c r="T74" s="12">
        <v>-31.867999999999999</v>
      </c>
      <c r="U74" s="12">
        <v>-158.76400000000001</v>
      </c>
      <c r="V74" s="12">
        <v>-58.872999999999998</v>
      </c>
      <c r="W74" s="12">
        <v>9.2880000000000003</v>
      </c>
      <c r="X74" s="12">
        <v>22.684999999999999</v>
      </c>
    </row>
    <row r="75" spans="1:24">
      <c r="A75" s="39" t="s">
        <v>260</v>
      </c>
      <c r="B75" s="12">
        <v>11.888999999999999</v>
      </c>
      <c r="C75" s="12">
        <v>8.5050000000000008</v>
      </c>
      <c r="D75" s="12">
        <v>4.3129999999999997</v>
      </c>
      <c r="E75" s="12">
        <v>21.045999999999999</v>
      </c>
      <c r="F75" s="12">
        <v>18.672000000000001</v>
      </c>
      <c r="G75" s="12">
        <v>13.13</v>
      </c>
      <c r="H75" s="12">
        <v>27.111999999999998</v>
      </c>
      <c r="I75" s="12">
        <v>43.869</v>
      </c>
      <c r="J75" s="12">
        <v>38.039000000000001</v>
      </c>
      <c r="K75" s="12">
        <v>13.369</v>
      </c>
      <c r="L75" s="12">
        <v>18.763999999999999</v>
      </c>
      <c r="M75" s="12">
        <v>48.569000000000003</v>
      </c>
      <c r="N75" s="12">
        <v>45.22</v>
      </c>
      <c r="O75" s="12">
        <v>59.078000000000003</v>
      </c>
      <c r="P75" s="12">
        <v>68.900000000000006</v>
      </c>
      <c r="Q75" s="12">
        <v>54.597000000000001</v>
      </c>
      <c r="R75" s="12">
        <v>61.26</v>
      </c>
      <c r="S75" s="12">
        <v>55.220999999999997</v>
      </c>
      <c r="T75" s="12">
        <v>24.466999999999999</v>
      </c>
      <c r="U75" s="12">
        <v>-55.228999999999999</v>
      </c>
      <c r="V75" s="12">
        <v>-38.878999999999998</v>
      </c>
      <c r="W75" s="12">
        <v>-1.3540000000000001</v>
      </c>
      <c r="X75" s="12">
        <v>-30.946000000000002</v>
      </c>
    </row>
    <row r="76" spans="1:24">
      <c r="A76" s="39" t="s">
        <v>261</v>
      </c>
      <c r="B76" s="12">
        <v>5.165</v>
      </c>
      <c r="C76" s="12">
        <v>-6.2290000000000001</v>
      </c>
      <c r="D76" s="12">
        <v>-9.6150000000000002</v>
      </c>
      <c r="E76" s="12">
        <v>-4.101</v>
      </c>
      <c r="F76" s="12">
        <v>2.77</v>
      </c>
      <c r="G76" s="12">
        <v>-2.577</v>
      </c>
      <c r="H76" s="12">
        <v>-6.1959999999999997</v>
      </c>
      <c r="I76" s="12">
        <v>14.295</v>
      </c>
      <c r="J76" s="12">
        <v>10.225</v>
      </c>
      <c r="K76" s="12">
        <v>7.0590000000000002</v>
      </c>
      <c r="L76" s="12">
        <v>8.7469999999999999</v>
      </c>
      <c r="M76" s="12">
        <v>9.2390000000000008</v>
      </c>
      <c r="N76" s="12">
        <v>35.880000000000003</v>
      </c>
      <c r="O76" s="12">
        <v>24.367999999999999</v>
      </c>
      <c r="P76" s="12">
        <v>19.689</v>
      </c>
      <c r="Q76" s="12">
        <v>20.404</v>
      </c>
      <c r="R76" s="12">
        <v>18.899999999999999</v>
      </c>
      <c r="S76" s="12">
        <v>32.881999999999998</v>
      </c>
      <c r="T76" s="12">
        <v>-2.4159999999999999</v>
      </c>
      <c r="U76" s="12">
        <v>-45.14</v>
      </c>
      <c r="V76" s="12">
        <v>-21.137</v>
      </c>
      <c r="W76" s="12">
        <v>1.6419999999999999</v>
      </c>
      <c r="X76" s="12">
        <v>11.667999999999999</v>
      </c>
    </row>
    <row r="79" spans="1:24">
      <c r="A79" s="38" t="s">
        <v>262</v>
      </c>
      <c r="B79" s="37" t="s">
        <v>115</v>
      </c>
      <c r="C79" s="37" t="s">
        <v>117</v>
      </c>
      <c r="D79" s="37" t="s">
        <v>118</v>
      </c>
      <c r="E79" s="37" t="s">
        <v>119</v>
      </c>
      <c r="F79" s="37" t="s">
        <v>120</v>
      </c>
      <c r="G79" s="37" t="s">
        <v>125</v>
      </c>
      <c r="H79" s="37" t="s">
        <v>126</v>
      </c>
      <c r="I79" s="37" t="s">
        <v>128</v>
      </c>
      <c r="J79" s="37" t="s">
        <v>130</v>
      </c>
      <c r="K79" s="37" t="s">
        <v>134</v>
      </c>
      <c r="L79" s="37" t="s">
        <v>136</v>
      </c>
      <c r="M79" s="37" t="s">
        <v>138</v>
      </c>
      <c r="N79" s="37" t="s">
        <v>140</v>
      </c>
      <c r="O79" s="37" t="s">
        <v>144</v>
      </c>
      <c r="P79" s="37" t="s">
        <v>146</v>
      </c>
      <c r="Q79" s="37" t="s">
        <v>148</v>
      </c>
      <c r="R79" s="37" t="s">
        <v>150</v>
      </c>
      <c r="S79" s="37" t="s">
        <v>154</v>
      </c>
      <c r="T79" s="37" t="s">
        <v>156</v>
      </c>
      <c r="U79" s="37" t="s">
        <v>158</v>
      </c>
      <c r="V79" s="37" t="s">
        <v>160</v>
      </c>
      <c r="W79" s="37" t="s">
        <v>164</v>
      </c>
      <c r="X79" s="37" t="s">
        <v>166</v>
      </c>
    </row>
    <row r="80" spans="1:24">
      <c r="A80" s="12" t="s">
        <v>253</v>
      </c>
      <c r="B80" s="12">
        <v>1029.877</v>
      </c>
      <c r="C80" s="12">
        <v>247.59299999999999</v>
      </c>
      <c r="D80" s="12">
        <v>281.214</v>
      </c>
      <c r="E80" s="12">
        <v>479.31099999999998</v>
      </c>
      <c r="F80" s="12">
        <v>975.29200000000003</v>
      </c>
      <c r="G80" s="12">
        <v>893.24400000000003</v>
      </c>
      <c r="H80" s="12">
        <v>648.92700000000002</v>
      </c>
      <c r="I80" s="12">
        <v>363.173</v>
      </c>
      <c r="J80" s="12">
        <v>1415.6420000000001</v>
      </c>
      <c r="K80" s="12">
        <v>608.35699999999997</v>
      </c>
      <c r="L80" s="12">
        <v>694.02599999999995</v>
      </c>
      <c r="M80" s="12">
        <v>687.44100000000003</v>
      </c>
      <c r="N80" s="12">
        <v>2085.931</v>
      </c>
      <c r="O80" s="12">
        <v>1152.807</v>
      </c>
      <c r="P80" s="12">
        <v>1031.798</v>
      </c>
      <c r="Q80" s="12">
        <v>1177.577</v>
      </c>
      <c r="R80" s="12">
        <v>1380.4159999999999</v>
      </c>
      <c r="S80" s="12">
        <v>-1049.444</v>
      </c>
      <c r="T80" s="12">
        <v>11.981999999999999</v>
      </c>
      <c r="U80" s="12">
        <v>-1623.7860000000001</v>
      </c>
      <c r="V80" s="12">
        <v>-771.07</v>
      </c>
      <c r="W80" s="12">
        <v>-423.91</v>
      </c>
      <c r="X80" s="12">
        <v>-202.97399999999999</v>
      </c>
    </row>
    <row r="81" spans="1:24">
      <c r="A81" s="12" t="s">
        <v>254</v>
      </c>
      <c r="B81" s="12">
        <v>669.05799999999999</v>
      </c>
      <c r="C81" s="12">
        <v>150.65799999999999</v>
      </c>
      <c r="D81" s="12">
        <v>114.014</v>
      </c>
      <c r="E81" s="12">
        <v>172.85499999999999</v>
      </c>
      <c r="F81" s="12">
        <v>871.02599999999995</v>
      </c>
      <c r="G81" s="12">
        <v>553.61400000000003</v>
      </c>
      <c r="H81" s="12">
        <v>360.23899999999998</v>
      </c>
      <c r="I81" s="12">
        <v>83.644000000000005</v>
      </c>
      <c r="J81" s="12">
        <v>900.66499999999996</v>
      </c>
      <c r="K81" s="12">
        <v>344.13299999999998</v>
      </c>
      <c r="L81" s="12">
        <v>278.22399999999999</v>
      </c>
      <c r="M81" s="12">
        <v>281.27800000000002</v>
      </c>
      <c r="N81" s="12">
        <v>1589.021</v>
      </c>
      <c r="O81" s="12">
        <v>657.07399999999996</v>
      </c>
      <c r="P81" s="12">
        <v>608.827</v>
      </c>
      <c r="Q81" s="12">
        <v>751.62800000000004</v>
      </c>
      <c r="R81" s="12">
        <v>1154.4179999999999</v>
      </c>
      <c r="S81" s="12">
        <v>-779.69600000000003</v>
      </c>
      <c r="T81" s="12">
        <v>-128.75</v>
      </c>
      <c r="U81" s="12">
        <v>-1146.873</v>
      </c>
      <c r="V81" s="12">
        <v>-663.49599999999998</v>
      </c>
      <c r="W81" s="12">
        <v>-259.30599999999998</v>
      </c>
      <c r="X81" s="12">
        <v>-193.71199999999999</v>
      </c>
    </row>
    <row r="82" spans="1:24">
      <c r="A82" s="12" t="s">
        <v>255</v>
      </c>
      <c r="B82" s="12">
        <v>431.74599999999998</v>
      </c>
      <c r="C82" s="12">
        <v>142.99299999999999</v>
      </c>
      <c r="D82" s="12">
        <v>139.22900000000001</v>
      </c>
      <c r="E82" s="12">
        <v>111.69</v>
      </c>
      <c r="F82" s="12">
        <v>664.26800000000003</v>
      </c>
      <c r="G82" s="12">
        <v>384.72699999999998</v>
      </c>
      <c r="H82" s="12">
        <v>244.68799999999999</v>
      </c>
      <c r="I82" s="12">
        <v>21.18</v>
      </c>
      <c r="J82" s="12">
        <v>624.30799999999999</v>
      </c>
      <c r="K82" s="12">
        <v>319.541</v>
      </c>
      <c r="L82" s="12">
        <v>270.30900000000003</v>
      </c>
      <c r="M82" s="12">
        <v>143.857</v>
      </c>
      <c r="N82" s="12">
        <v>1232.202</v>
      </c>
      <c r="O82" s="12">
        <v>401.87799999999999</v>
      </c>
      <c r="P82" s="12">
        <v>318.70699999999999</v>
      </c>
      <c r="Q82" s="12">
        <v>665.56200000000001</v>
      </c>
      <c r="R82" s="12">
        <v>715.971</v>
      </c>
      <c r="S82" s="12">
        <v>-594.62800000000004</v>
      </c>
      <c r="T82" s="12">
        <v>-24.027999999999999</v>
      </c>
      <c r="U82" s="12">
        <v>-1025.6969999999999</v>
      </c>
      <c r="V82" s="12">
        <v>-503.74799999999999</v>
      </c>
      <c r="W82" s="12">
        <v>-269.65199999999999</v>
      </c>
      <c r="X82" s="12">
        <v>-228.45699999999999</v>
      </c>
    </row>
    <row r="83" spans="1:24">
      <c r="A83" s="12" t="s">
        <v>256</v>
      </c>
      <c r="B83" s="12">
        <v>237.31200000000001</v>
      </c>
      <c r="C83" s="12">
        <v>7.665</v>
      </c>
      <c r="D83" s="12">
        <v>-25.215</v>
      </c>
      <c r="E83" s="12">
        <v>61.164999999999999</v>
      </c>
      <c r="F83" s="12">
        <v>206.75800000000001</v>
      </c>
      <c r="G83" s="12">
        <v>168.887</v>
      </c>
      <c r="H83" s="12">
        <v>115.551</v>
      </c>
      <c r="I83" s="12">
        <v>62.463999999999999</v>
      </c>
      <c r="J83" s="12">
        <v>276.35700000000003</v>
      </c>
      <c r="K83" s="12">
        <v>24.591999999999999</v>
      </c>
      <c r="L83" s="12">
        <v>7.915</v>
      </c>
      <c r="M83" s="12">
        <v>137.42099999999999</v>
      </c>
      <c r="N83" s="12">
        <v>356.81900000000002</v>
      </c>
      <c r="O83" s="12">
        <v>255.196</v>
      </c>
      <c r="P83" s="12">
        <v>290.12</v>
      </c>
      <c r="Q83" s="12">
        <v>86.066000000000003</v>
      </c>
      <c r="R83" s="12">
        <v>438.447</v>
      </c>
      <c r="S83" s="12">
        <v>-185.06800000000001</v>
      </c>
      <c r="T83" s="12">
        <v>-104.72199999999999</v>
      </c>
      <c r="U83" s="12">
        <v>-121.176</v>
      </c>
      <c r="V83" s="12">
        <v>-159.74799999999999</v>
      </c>
      <c r="W83" s="12">
        <v>10.346</v>
      </c>
      <c r="X83" s="12">
        <v>34.744999999999997</v>
      </c>
    </row>
    <row r="84" spans="1:24">
      <c r="A84" s="12" t="s">
        <v>257</v>
      </c>
      <c r="B84" s="12">
        <v>105.239</v>
      </c>
      <c r="C84" s="12">
        <v>22.206</v>
      </c>
      <c r="D84" s="12">
        <v>49.948999999999998</v>
      </c>
      <c r="E84" s="12">
        <v>21.995999999999999</v>
      </c>
      <c r="F84" s="12">
        <v>62.162999999999997</v>
      </c>
      <c r="G84" s="12">
        <v>62.850999999999999</v>
      </c>
      <c r="H84" s="12">
        <v>109.551</v>
      </c>
      <c r="I84" s="12">
        <v>77.402000000000001</v>
      </c>
      <c r="J84" s="12">
        <v>113.124</v>
      </c>
      <c r="K84" s="12">
        <v>56.798000000000002</v>
      </c>
      <c r="L84" s="12">
        <v>136.12299999999999</v>
      </c>
      <c r="M84" s="12">
        <v>96.614000000000004</v>
      </c>
      <c r="N84" s="12">
        <v>106.01900000000001</v>
      </c>
      <c r="O84" s="12">
        <v>83.703000000000003</v>
      </c>
      <c r="P84" s="12">
        <v>74.307000000000002</v>
      </c>
      <c r="Q84" s="12">
        <v>155.911</v>
      </c>
      <c r="R84" s="12">
        <v>-38.857999999999997</v>
      </c>
      <c r="S84" s="12">
        <v>-121.438</v>
      </c>
      <c r="T84" s="12">
        <v>128.66800000000001</v>
      </c>
      <c r="U84" s="12">
        <v>-296.214</v>
      </c>
      <c r="V84" s="12">
        <v>-31.998999999999999</v>
      </c>
      <c r="W84" s="12">
        <v>-78.522999999999996</v>
      </c>
      <c r="X84" s="12">
        <v>-4.8380000000000001</v>
      </c>
    </row>
    <row r="85" spans="1:24">
      <c r="A85" s="12" t="s">
        <v>258</v>
      </c>
      <c r="B85" s="12">
        <v>23.137</v>
      </c>
      <c r="C85" s="12">
        <v>-3.766</v>
      </c>
      <c r="D85" s="12">
        <v>34.402000000000001</v>
      </c>
      <c r="E85" s="12">
        <v>-3.0289999999999999</v>
      </c>
      <c r="F85" s="12">
        <v>17.553999999999998</v>
      </c>
      <c r="G85" s="12">
        <v>33.973999999999997</v>
      </c>
      <c r="H85" s="12">
        <v>53.287999999999997</v>
      </c>
      <c r="I85" s="12">
        <v>13.407</v>
      </c>
      <c r="J85" s="12">
        <v>33.545999999999999</v>
      </c>
      <c r="K85" s="12">
        <v>24.385999999999999</v>
      </c>
      <c r="L85" s="12">
        <v>51.237000000000002</v>
      </c>
      <c r="M85" s="12">
        <v>35.08</v>
      </c>
      <c r="N85" s="12">
        <v>28.631</v>
      </c>
      <c r="O85" s="12">
        <v>2.831</v>
      </c>
      <c r="P85" s="12">
        <v>24.331</v>
      </c>
      <c r="Q85" s="12">
        <v>84.816999999999993</v>
      </c>
      <c r="R85" s="12">
        <v>2.8740000000000001</v>
      </c>
      <c r="S85" s="12">
        <v>-29.155999999999999</v>
      </c>
      <c r="T85" s="12">
        <v>40.780999999999999</v>
      </c>
      <c r="U85" s="12">
        <v>-74.960999999999999</v>
      </c>
      <c r="V85" s="12">
        <v>-58.116</v>
      </c>
      <c r="W85" s="12">
        <v>-20.561</v>
      </c>
      <c r="X85" s="12">
        <v>-4.5359999999999996</v>
      </c>
    </row>
    <row r="86" spans="1:24">
      <c r="A86" s="12" t="s">
        <v>259</v>
      </c>
      <c r="B86" s="12">
        <v>59.392000000000003</v>
      </c>
      <c r="C86" s="12">
        <v>7.4509999999999996</v>
      </c>
      <c r="D86" s="12">
        <v>17.456</v>
      </c>
      <c r="E86" s="12">
        <v>-1.853</v>
      </c>
      <c r="F86" s="12">
        <v>0.56799999999999995</v>
      </c>
      <c r="G86" s="12">
        <v>-1.821</v>
      </c>
      <c r="H86" s="12">
        <v>34.656999999999996</v>
      </c>
      <c r="I86" s="12">
        <v>26.016999999999999</v>
      </c>
      <c r="J86" s="12">
        <v>12.164999999999999</v>
      </c>
      <c r="K86" s="12">
        <v>7.33</v>
      </c>
      <c r="L86" s="12">
        <v>45.201999999999998</v>
      </c>
      <c r="M86" s="12">
        <v>37.972000000000001</v>
      </c>
      <c r="N86" s="12">
        <v>26.297999999999998</v>
      </c>
      <c r="O86" s="12">
        <v>51.731000000000002</v>
      </c>
      <c r="P86" s="12">
        <v>22.318999999999999</v>
      </c>
      <c r="Q86" s="12">
        <v>105.32899999999999</v>
      </c>
      <c r="R86" s="12">
        <v>-55.387999999999998</v>
      </c>
      <c r="S86" s="12">
        <v>-102.023</v>
      </c>
      <c r="T86" s="12">
        <v>35.966999999999999</v>
      </c>
      <c r="U86" s="12">
        <v>-34.985999999999997</v>
      </c>
      <c r="V86" s="12">
        <v>30.172999999999998</v>
      </c>
      <c r="W86" s="12">
        <v>-42.192</v>
      </c>
      <c r="X86" s="12">
        <v>-11.875999999999999</v>
      </c>
    </row>
    <row r="87" spans="1:24">
      <c r="A87" s="12" t="s">
        <v>260</v>
      </c>
      <c r="B87" s="12">
        <v>7.835</v>
      </c>
      <c r="C87" s="12">
        <v>19.663</v>
      </c>
      <c r="D87" s="12">
        <v>6.9370000000000003</v>
      </c>
      <c r="E87" s="12">
        <v>18.911999999999999</v>
      </c>
      <c r="F87" s="12">
        <v>29.716999999999999</v>
      </c>
      <c r="G87" s="12">
        <v>37.585999999999999</v>
      </c>
      <c r="H87" s="12">
        <v>16.074000000000002</v>
      </c>
      <c r="I87" s="12">
        <v>28.1</v>
      </c>
      <c r="J87" s="12">
        <v>42.512</v>
      </c>
      <c r="K87" s="12">
        <v>28.161000000000001</v>
      </c>
      <c r="L87" s="12">
        <v>27.832000000000001</v>
      </c>
      <c r="M87" s="12">
        <v>19.030999999999999</v>
      </c>
      <c r="N87" s="12">
        <v>44.23</v>
      </c>
      <c r="O87" s="12">
        <v>1.304</v>
      </c>
      <c r="P87" s="12">
        <v>19.724</v>
      </c>
      <c r="Q87" s="12">
        <v>-39.896000000000001</v>
      </c>
      <c r="R87" s="12">
        <v>0.55500000000000005</v>
      </c>
      <c r="S87" s="12">
        <v>-2.7109999999999999</v>
      </c>
      <c r="T87" s="12">
        <v>42.848999999999997</v>
      </c>
      <c r="U87" s="12">
        <v>-165.97</v>
      </c>
      <c r="V87" s="12">
        <v>8.7249999999999996</v>
      </c>
      <c r="W87" s="12">
        <v>-15.589</v>
      </c>
      <c r="X87" s="12">
        <v>11.888</v>
      </c>
    </row>
    <row r="88" spans="1:24">
      <c r="A88" s="12" t="s">
        <v>261</v>
      </c>
      <c r="B88" s="12">
        <v>14.875</v>
      </c>
      <c r="C88" s="12">
        <v>-1.143</v>
      </c>
      <c r="D88" s="12">
        <v>-8.8469999999999995</v>
      </c>
      <c r="E88" s="12">
        <v>7.9660000000000002</v>
      </c>
      <c r="F88" s="12">
        <v>14.323</v>
      </c>
      <c r="G88" s="12">
        <v>-6.8879999999999999</v>
      </c>
      <c r="H88" s="12">
        <v>5.532</v>
      </c>
      <c r="I88" s="12">
        <v>9.8770000000000007</v>
      </c>
      <c r="J88" s="12">
        <v>24.901</v>
      </c>
      <c r="K88" s="12">
        <v>-3.08</v>
      </c>
      <c r="L88" s="12">
        <v>11.852</v>
      </c>
      <c r="M88" s="12">
        <v>4.5309999999999997</v>
      </c>
      <c r="N88" s="12">
        <v>6.86</v>
      </c>
      <c r="O88" s="12">
        <v>27.835999999999999</v>
      </c>
      <c r="P88" s="12">
        <v>7.9329999999999998</v>
      </c>
      <c r="Q88" s="12">
        <v>5.6609999999999996</v>
      </c>
      <c r="R88" s="12">
        <v>13.101000000000001</v>
      </c>
      <c r="S88" s="12">
        <v>12.452</v>
      </c>
      <c r="T88" s="12">
        <v>9.07</v>
      </c>
      <c r="U88" s="12">
        <v>-20.297999999999998</v>
      </c>
      <c r="V88" s="12">
        <v>-12.781000000000001</v>
      </c>
      <c r="W88" s="12">
        <v>-0.18099999999999999</v>
      </c>
      <c r="X88" s="12">
        <v>-0.314</v>
      </c>
    </row>
    <row r="90" spans="1:24">
      <c r="A90" s="40" t="s">
        <v>263</v>
      </c>
      <c r="B90" s="37" t="s">
        <v>115</v>
      </c>
      <c r="C90" s="37" t="s">
        <v>117</v>
      </c>
      <c r="D90" s="37" t="s">
        <v>118</v>
      </c>
      <c r="E90" s="37" t="s">
        <v>119</v>
      </c>
      <c r="F90" s="37" t="s">
        <v>120</v>
      </c>
      <c r="G90" s="37" t="s">
        <v>125</v>
      </c>
      <c r="H90" s="37" t="s">
        <v>126</v>
      </c>
      <c r="I90" s="37" t="s">
        <v>128</v>
      </c>
      <c r="J90" s="37" t="s">
        <v>130</v>
      </c>
      <c r="K90" s="37" t="s">
        <v>134</v>
      </c>
      <c r="L90" s="37" t="s">
        <v>136</v>
      </c>
      <c r="M90" s="37" t="s">
        <v>138</v>
      </c>
      <c r="N90" s="37" t="s">
        <v>140</v>
      </c>
      <c r="O90" s="37" t="s">
        <v>144</v>
      </c>
      <c r="P90" s="37" t="s">
        <v>146</v>
      </c>
      <c r="Q90" s="37" t="s">
        <v>148</v>
      </c>
      <c r="R90" s="37" t="s">
        <v>150</v>
      </c>
      <c r="S90" s="37" t="s">
        <v>154</v>
      </c>
      <c r="T90" s="37" t="s">
        <v>156</v>
      </c>
      <c r="U90" s="37" t="s">
        <v>158</v>
      </c>
      <c r="V90" s="37" t="s">
        <v>160</v>
      </c>
      <c r="W90" s="37" t="s">
        <v>164</v>
      </c>
      <c r="X90" s="37" t="s">
        <v>166</v>
      </c>
    </row>
    <row r="91" spans="1:24">
      <c r="A91" s="12" t="s">
        <v>253</v>
      </c>
      <c r="B91" s="12">
        <v>199.56400000000008</v>
      </c>
      <c r="C91" s="12">
        <v>-5.992999999999995</v>
      </c>
      <c r="D91" s="12">
        <v>-61.903999999999996</v>
      </c>
      <c r="E91" s="12">
        <v>106.67500000000001</v>
      </c>
      <c r="F91" s="12">
        <v>80.903999999999883</v>
      </c>
      <c r="G91" s="12">
        <v>167.90099999999995</v>
      </c>
      <c r="H91" s="12">
        <v>-128.80100000000004</v>
      </c>
      <c r="I91" s="12">
        <v>189.47000000000003</v>
      </c>
      <c r="J91" s="12">
        <v>-7.5550000000000637</v>
      </c>
      <c r="K91" s="12">
        <v>10.670000000000073</v>
      </c>
      <c r="L91" s="12">
        <v>107.91200000000003</v>
      </c>
      <c r="M91" s="12">
        <v>293.87799999999993</v>
      </c>
      <c r="N91" s="12">
        <v>156.01699999999983</v>
      </c>
      <c r="O91" s="12">
        <v>158.61200000000008</v>
      </c>
      <c r="P91" s="12">
        <v>-40.378000000000043</v>
      </c>
      <c r="Q91" s="12">
        <v>-3.0760000000000218</v>
      </c>
      <c r="R91" s="12">
        <v>-325.04899999999998</v>
      </c>
      <c r="S91" s="12">
        <v>272.36</v>
      </c>
      <c r="T91" s="12">
        <v>123.80199999999999</v>
      </c>
      <c r="U91" s="12">
        <v>-165.14400000000001</v>
      </c>
      <c r="V91" s="12">
        <v>-30.817999999999984</v>
      </c>
      <c r="W91" s="12">
        <v>35.290999999999997</v>
      </c>
      <c r="X91" s="12">
        <v>-65.482000000000028</v>
      </c>
    </row>
    <row r="92" spans="1:24">
      <c r="A92" s="12" t="s">
        <v>254</v>
      </c>
      <c r="B92" s="12">
        <v>339.375</v>
      </c>
      <c r="C92" s="12">
        <v>19.714000000000027</v>
      </c>
      <c r="D92" s="12">
        <v>17.076000000000008</v>
      </c>
      <c r="E92" s="12">
        <v>222.59299999999999</v>
      </c>
      <c r="F92" s="12">
        <v>105.83600000000001</v>
      </c>
      <c r="G92" s="12">
        <v>268.94499999999994</v>
      </c>
      <c r="H92" s="12">
        <v>53.533000000000015</v>
      </c>
      <c r="I92" s="12">
        <v>338.75299999999999</v>
      </c>
      <c r="J92" s="12">
        <v>323.96399999999994</v>
      </c>
      <c r="K92" s="12">
        <v>-22.819999999999993</v>
      </c>
      <c r="L92" s="12">
        <v>320.964</v>
      </c>
      <c r="M92" s="12">
        <v>391.35500000000002</v>
      </c>
      <c r="N92" s="12">
        <v>321.06200000000013</v>
      </c>
      <c r="O92" s="12">
        <v>262.346</v>
      </c>
      <c r="P92" s="12">
        <v>67.548999999999978</v>
      </c>
      <c r="Q92" s="12">
        <v>6.4689999999999372</v>
      </c>
      <c r="R92" s="12">
        <v>-318.74999999999989</v>
      </c>
      <c r="S92" s="12">
        <v>-72.411999999999921</v>
      </c>
      <c r="T92" s="12">
        <v>317.584</v>
      </c>
      <c r="U92" s="12">
        <v>-211.21699999999987</v>
      </c>
      <c r="V92" s="12">
        <v>53.191000000000031</v>
      </c>
      <c r="W92" s="12">
        <v>-3.0370000000000346</v>
      </c>
      <c r="X92" s="12">
        <v>-46.418000000000006</v>
      </c>
    </row>
    <row r="93" spans="1:24">
      <c r="A93" s="12" t="s">
        <v>255</v>
      </c>
      <c r="B93" s="12">
        <v>353.02499999999998</v>
      </c>
      <c r="C93" s="12">
        <v>-17.935999999999993</v>
      </c>
      <c r="D93" s="12">
        <v>-18.447000000000017</v>
      </c>
      <c r="E93" s="12">
        <v>158.66199999999998</v>
      </c>
      <c r="F93" s="12">
        <v>149.05999999999995</v>
      </c>
      <c r="G93" s="12">
        <v>152.03700000000003</v>
      </c>
      <c r="H93" s="12">
        <v>2.9130000000000109</v>
      </c>
      <c r="I93" s="12">
        <v>218.102</v>
      </c>
      <c r="J93" s="12">
        <v>318.67600000000004</v>
      </c>
      <c r="K93" s="12">
        <v>-60.125</v>
      </c>
      <c r="L93" s="12">
        <v>18.414999999999964</v>
      </c>
      <c r="M93" s="12">
        <v>337.00699999999995</v>
      </c>
      <c r="N93" s="12">
        <v>346.75199999999995</v>
      </c>
      <c r="O93" s="12">
        <v>171.47300000000001</v>
      </c>
      <c r="P93" s="12">
        <v>262.33100000000002</v>
      </c>
      <c r="Q93" s="12">
        <v>-77.321000000000026</v>
      </c>
      <c r="R93" s="12">
        <v>-31.998000000000047</v>
      </c>
      <c r="S93" s="12">
        <v>254.88000000000005</v>
      </c>
      <c r="T93" s="12">
        <v>65.509999999999991</v>
      </c>
      <c r="U93" s="12">
        <v>-136.48900000000003</v>
      </c>
      <c r="V93" s="12">
        <v>85.274999999999977</v>
      </c>
      <c r="W93" s="12">
        <v>69.191999999999979</v>
      </c>
      <c r="X93" s="12">
        <v>-132.40600000000001</v>
      </c>
    </row>
    <row r="94" spans="1:24">
      <c r="A94" s="12" t="s">
        <v>256</v>
      </c>
      <c r="B94" s="12">
        <v>-13.650000000000006</v>
      </c>
      <c r="C94" s="12">
        <v>37.65</v>
      </c>
      <c r="D94" s="12">
        <v>35.522999999999996</v>
      </c>
      <c r="E94" s="12">
        <v>63.931000000000004</v>
      </c>
      <c r="F94" s="12">
        <v>-43.224000000000018</v>
      </c>
      <c r="G94" s="12">
        <v>116.90800000000002</v>
      </c>
      <c r="H94" s="12">
        <v>50.61999999999999</v>
      </c>
      <c r="I94" s="12">
        <v>120.65100000000001</v>
      </c>
      <c r="J94" s="12">
        <v>5.2879999999999541</v>
      </c>
      <c r="K94" s="12">
        <v>37.305</v>
      </c>
      <c r="L94" s="12">
        <v>302.54899999999998</v>
      </c>
      <c r="M94" s="12">
        <v>54.348000000000013</v>
      </c>
      <c r="N94" s="12">
        <v>-25.689999999999998</v>
      </c>
      <c r="O94" s="12">
        <v>90.873000000000019</v>
      </c>
      <c r="P94" s="12">
        <v>-194.78200000000001</v>
      </c>
      <c r="Q94" s="12">
        <v>83.789999999999992</v>
      </c>
      <c r="R94" s="12">
        <v>-286.75200000000001</v>
      </c>
      <c r="S94" s="12">
        <v>-327.29200000000003</v>
      </c>
      <c r="T94" s="12">
        <v>252.07400000000001</v>
      </c>
      <c r="U94" s="12">
        <v>-74.727999999999994</v>
      </c>
      <c r="V94" s="12">
        <v>-32.084000000000003</v>
      </c>
      <c r="W94" s="12">
        <v>-72.228999999999999</v>
      </c>
      <c r="X94" s="12">
        <v>85.988</v>
      </c>
    </row>
    <row r="95" spans="1:24">
      <c r="A95" s="39" t="s">
        <v>257</v>
      </c>
      <c r="B95" s="12">
        <v>-38.070999999999998</v>
      </c>
      <c r="C95" s="12">
        <v>1.179000000000002</v>
      </c>
      <c r="D95" s="12">
        <v>-52.474999999999994</v>
      </c>
      <c r="E95" s="12">
        <v>8.9860000000000007</v>
      </c>
      <c r="F95" s="12">
        <v>4.436000000000007</v>
      </c>
      <c r="G95" s="12">
        <v>-45.492999999999995</v>
      </c>
      <c r="H95" s="12">
        <v>-44.853999999999999</v>
      </c>
      <c r="I95" s="12">
        <v>-12.442999999999998</v>
      </c>
      <c r="J95" s="12">
        <v>-25.578999999999994</v>
      </c>
      <c r="K95" s="12">
        <v>4.3530000000000015</v>
      </c>
      <c r="L95" s="12">
        <v>-55.353999999999985</v>
      </c>
      <c r="M95" s="12">
        <v>-12.035000000000011</v>
      </c>
      <c r="N95" s="12">
        <v>40.449999999999989</v>
      </c>
      <c r="O95" s="12">
        <v>107.59299999999999</v>
      </c>
      <c r="P95" s="12">
        <v>40.295000000000002</v>
      </c>
      <c r="Q95" s="12">
        <v>76.449000000000012</v>
      </c>
      <c r="R95" s="12">
        <v>211.67099999999999</v>
      </c>
      <c r="S95" s="12">
        <v>232.476</v>
      </c>
      <c r="T95" s="12">
        <v>-128.53700000000001</v>
      </c>
      <c r="U95" s="12">
        <v>16.718999999999994</v>
      </c>
      <c r="V95" s="12">
        <v>-95.123000000000005</v>
      </c>
      <c r="W95" s="12">
        <v>84.766999999999996</v>
      </c>
      <c r="X95" s="12">
        <v>12.632</v>
      </c>
    </row>
    <row r="96" spans="1:24">
      <c r="A96" s="39" t="s">
        <v>258</v>
      </c>
      <c r="B96" s="12">
        <v>-14.917</v>
      </c>
      <c r="C96" s="12">
        <v>5.4909999999999997</v>
      </c>
      <c r="D96" s="12">
        <v>-30.44</v>
      </c>
      <c r="E96" s="12">
        <v>7.0809999999999995</v>
      </c>
      <c r="F96" s="12">
        <v>-7.3869999999999987</v>
      </c>
      <c r="G96" s="12">
        <v>-28.063999999999997</v>
      </c>
      <c r="H96" s="12">
        <v>-40.567999999999998</v>
      </c>
      <c r="I96" s="12">
        <v>5.1840000000000011</v>
      </c>
      <c r="J96" s="12">
        <v>-21.786000000000001</v>
      </c>
      <c r="K96" s="12">
        <v>-18.311999999999998</v>
      </c>
      <c r="L96" s="12">
        <v>-38.533000000000001</v>
      </c>
      <c r="M96" s="12">
        <v>-12.465999999999998</v>
      </c>
      <c r="N96" s="12">
        <v>-14.555</v>
      </c>
      <c r="O96" s="12">
        <v>32.260999999999996</v>
      </c>
      <c r="P96" s="12">
        <v>-2.1129999999999995</v>
      </c>
      <c r="Q96" s="12">
        <v>-11.830999999999989</v>
      </c>
      <c r="R96" s="12">
        <v>15.782999999999999</v>
      </c>
      <c r="S96" s="12">
        <v>34.055</v>
      </c>
      <c r="T96" s="12">
        <v>-30.832000000000001</v>
      </c>
      <c r="U96" s="12">
        <v>54.599000000000004</v>
      </c>
      <c r="V96" s="12">
        <v>49.884</v>
      </c>
      <c r="W96" s="12">
        <v>17.228000000000002</v>
      </c>
      <c r="X96" s="12">
        <v>8.9220000000000006</v>
      </c>
    </row>
    <row r="97" spans="1:24">
      <c r="A97" s="39" t="s">
        <v>259</v>
      </c>
      <c r="B97" s="12">
        <v>-17.498000000000005</v>
      </c>
      <c r="C97" s="12">
        <v>11.933</v>
      </c>
      <c r="D97" s="12">
        <v>-18.641999999999999</v>
      </c>
      <c r="E97" s="12">
        <v>11.837999999999999</v>
      </c>
      <c r="F97" s="12">
        <v>34.423000000000002</v>
      </c>
      <c r="G97" s="12">
        <v>2.7160000000000002</v>
      </c>
      <c r="H97" s="12">
        <v>-3.5959999999999965</v>
      </c>
      <c r="I97" s="12">
        <v>-37.813000000000002</v>
      </c>
      <c r="J97" s="12">
        <v>15.356000000000002</v>
      </c>
      <c r="K97" s="12">
        <v>27.319000000000003</v>
      </c>
      <c r="L97" s="12">
        <v>-4.6479999999999961</v>
      </c>
      <c r="M97" s="12">
        <v>-33.814999999999998</v>
      </c>
      <c r="N97" s="12">
        <v>24.995999999999999</v>
      </c>
      <c r="O97" s="12">
        <v>21.027999999999999</v>
      </c>
      <c r="P97" s="12">
        <v>-18.524000000000001</v>
      </c>
      <c r="Q97" s="12">
        <v>-20.955999999999989</v>
      </c>
      <c r="R97" s="12">
        <v>129.38399999999999</v>
      </c>
      <c r="S97" s="12">
        <v>120.059</v>
      </c>
      <c r="T97" s="12">
        <v>-67.834999999999994</v>
      </c>
      <c r="U97" s="12">
        <v>-123.77800000000002</v>
      </c>
      <c r="V97" s="12">
        <v>-89.045999999999992</v>
      </c>
      <c r="W97" s="12">
        <v>51.480000000000004</v>
      </c>
      <c r="X97" s="12">
        <v>34.561</v>
      </c>
    </row>
    <row r="98" spans="1:24">
      <c r="A98" s="39" t="s">
        <v>260</v>
      </c>
      <c r="B98" s="12">
        <v>4.0539999999999994</v>
      </c>
      <c r="C98" s="12">
        <v>-11.157999999999999</v>
      </c>
      <c r="D98" s="12">
        <v>-2.6240000000000006</v>
      </c>
      <c r="E98" s="12">
        <v>2.1340000000000003</v>
      </c>
      <c r="F98" s="12">
        <v>-11.044999999999998</v>
      </c>
      <c r="G98" s="12">
        <v>-24.455999999999996</v>
      </c>
      <c r="H98" s="12">
        <v>11.037999999999997</v>
      </c>
      <c r="I98" s="12">
        <v>15.768999999999998</v>
      </c>
      <c r="J98" s="12">
        <v>-4.472999999999999</v>
      </c>
      <c r="K98" s="12">
        <v>-14.792000000000002</v>
      </c>
      <c r="L98" s="12">
        <v>-9.0680000000000014</v>
      </c>
      <c r="M98" s="12">
        <v>29.538000000000004</v>
      </c>
      <c r="N98" s="12">
        <v>0.99000000000000199</v>
      </c>
      <c r="O98" s="12">
        <v>57.774000000000001</v>
      </c>
      <c r="P98" s="12">
        <v>49.176000000000002</v>
      </c>
      <c r="Q98" s="12">
        <v>94.492999999999995</v>
      </c>
      <c r="R98" s="12">
        <v>60.704999999999998</v>
      </c>
      <c r="S98" s="12">
        <v>57.931999999999995</v>
      </c>
      <c r="T98" s="12">
        <v>-18.381999999999998</v>
      </c>
      <c r="U98" s="12">
        <v>110.741</v>
      </c>
      <c r="V98" s="12">
        <v>-47.603999999999999</v>
      </c>
      <c r="W98" s="12">
        <v>14.234999999999999</v>
      </c>
      <c r="X98" s="12">
        <v>-42.834000000000003</v>
      </c>
    </row>
    <row r="99" spans="1:24">
      <c r="A99" s="39" t="s">
        <v>261</v>
      </c>
      <c r="B99" s="12">
        <v>-9.7100000000000009</v>
      </c>
      <c r="C99" s="12">
        <v>-5.0860000000000003</v>
      </c>
      <c r="D99" s="12">
        <v>-0.76800000000000068</v>
      </c>
      <c r="E99" s="12">
        <v>-12.067</v>
      </c>
      <c r="F99" s="12">
        <v>-11.553000000000001</v>
      </c>
      <c r="G99" s="12">
        <v>4.3109999999999999</v>
      </c>
      <c r="H99" s="12">
        <v>-11.728</v>
      </c>
      <c r="I99" s="12">
        <v>4.4179999999999993</v>
      </c>
      <c r="J99" s="12">
        <v>-14.676</v>
      </c>
      <c r="K99" s="12">
        <v>10.138999999999999</v>
      </c>
      <c r="L99" s="12">
        <v>-3.1050000000000004</v>
      </c>
      <c r="M99" s="12">
        <v>4.7080000000000011</v>
      </c>
      <c r="N99" s="12">
        <v>29.020000000000003</v>
      </c>
      <c r="O99" s="12">
        <v>-3.468</v>
      </c>
      <c r="P99" s="12">
        <v>11.756</v>
      </c>
      <c r="Q99" s="12">
        <v>14.743</v>
      </c>
      <c r="R99" s="12">
        <v>5.7989999999999977</v>
      </c>
      <c r="S99" s="12">
        <v>20.43</v>
      </c>
      <c r="T99" s="12">
        <v>-11.486000000000001</v>
      </c>
      <c r="U99" s="12">
        <v>-24.842000000000002</v>
      </c>
      <c r="V99" s="12">
        <v>-8.3559999999999999</v>
      </c>
      <c r="W99" s="12">
        <v>1.823</v>
      </c>
      <c r="X99" s="12">
        <v>11.981999999999999</v>
      </c>
    </row>
    <row r="103" spans="1:24">
      <c r="A103" s="40" t="s">
        <v>264</v>
      </c>
      <c r="B103" s="40" t="s">
        <v>115</v>
      </c>
      <c r="C103" s="40" t="s">
        <v>117</v>
      </c>
      <c r="D103" s="40" t="s">
        <v>118</v>
      </c>
      <c r="E103" s="40" t="s">
        <v>119</v>
      </c>
      <c r="F103" s="40" t="s">
        <v>120</v>
      </c>
      <c r="G103" s="40" t="s">
        <v>125</v>
      </c>
      <c r="H103" s="40" t="s">
        <v>126</v>
      </c>
      <c r="I103" s="40" t="s">
        <v>128</v>
      </c>
      <c r="J103" s="40" t="s">
        <v>130</v>
      </c>
      <c r="K103" s="40" t="s">
        <v>134</v>
      </c>
      <c r="L103" s="40" t="s">
        <v>136</v>
      </c>
      <c r="M103" s="40" t="s">
        <v>138</v>
      </c>
      <c r="N103" s="40" t="s">
        <v>140</v>
      </c>
      <c r="O103" s="40" t="s">
        <v>144</v>
      </c>
      <c r="P103" s="40" t="s">
        <v>146</v>
      </c>
      <c r="Q103" s="40" t="s">
        <v>148</v>
      </c>
      <c r="R103" s="40" t="s">
        <v>150</v>
      </c>
      <c r="S103" s="40" t="s">
        <v>154</v>
      </c>
      <c r="T103" s="40" t="s">
        <v>156</v>
      </c>
      <c r="U103" s="40" t="s">
        <v>158</v>
      </c>
      <c r="V103" s="40" t="s">
        <v>160</v>
      </c>
      <c r="W103" s="40" t="s">
        <v>164</v>
      </c>
    </row>
    <row r="104" spans="1:24">
      <c r="A104" s="12" t="s">
        <v>265</v>
      </c>
      <c r="B104" s="41">
        <v>47.839749957318006</v>
      </c>
      <c r="C104" s="41">
        <v>5.8491430863253351</v>
      </c>
      <c r="D104" s="41">
        <v>18.578713915633735</v>
      </c>
      <c r="E104" s="41">
        <v>45.770574498364681</v>
      </c>
      <c r="F104" s="41">
        <v>46.967156608911154</v>
      </c>
      <c r="G104" s="41">
        <v>42.982517299386224</v>
      </c>
      <c r="H104" s="41">
        <v>37.258538452860137</v>
      </c>
      <c r="I104" s="41">
        <v>44.899236849064529</v>
      </c>
      <c r="J104" s="41">
        <v>80.745036442349488</v>
      </c>
      <c r="K104" s="41">
        <v>6.3991433119607262</v>
      </c>
      <c r="L104" s="41">
        <v>34.488000788833531</v>
      </c>
      <c r="M104" s="41">
        <v>88.371023072098069</v>
      </c>
      <c r="N104" s="41">
        <v>66.235010547805061</v>
      </c>
      <c r="O104" s="41">
        <v>112.87598656977327</v>
      </c>
      <c r="P104" s="41">
        <v>30.063571166581426</v>
      </c>
      <c r="Q104" s="41">
        <v>107.12130063568129</v>
      </c>
      <c r="R104" s="41">
        <v>-26.045780651769395</v>
      </c>
      <c r="S104" s="41">
        <v>47.003501019529246</v>
      </c>
      <c r="T104" s="41">
        <v>-33.314929576592341</v>
      </c>
      <c r="U104" s="41">
        <v>-118.08345352900626</v>
      </c>
      <c r="V104" s="41">
        <v>-8.8808345536381239</v>
      </c>
      <c r="W104" s="41">
        <v>54.77702806016282</v>
      </c>
    </row>
    <row r="105" spans="1:24">
      <c r="A105" s="12" t="s">
        <v>266</v>
      </c>
      <c r="B105" s="41">
        <v>52.916797899994052</v>
      </c>
      <c r="C105" s="41">
        <v>78.373854389139012</v>
      </c>
      <c r="D105" s="41">
        <v>-0.52004404598027687</v>
      </c>
      <c r="E105" s="41">
        <v>40.252157773684004</v>
      </c>
      <c r="F105" s="41">
        <v>28.403812003732725</v>
      </c>
      <c r="G105" s="41">
        <v>43.02928398286091</v>
      </c>
      <c r="H105" s="41">
        <v>31.844986583750664</v>
      </c>
      <c r="I105" s="41">
        <v>78.012499886341629</v>
      </c>
      <c r="J105" s="41">
        <v>29.97043351929565</v>
      </c>
      <c r="K105" s="41">
        <v>103.98197802822315</v>
      </c>
      <c r="L105" s="41">
        <v>70.656414717674693</v>
      </c>
      <c r="M105" s="41">
        <v>136.05186929617147</v>
      </c>
      <c r="N105" s="41">
        <v>111.98479316851332</v>
      </c>
      <c r="O105" s="41">
        <v>205.49029252052722</v>
      </c>
      <c r="P105" s="41">
        <v>201.22392185653803</v>
      </c>
      <c r="Q105" s="41">
        <v>231.21701097486567</v>
      </c>
      <c r="R105" s="41">
        <v>167.98190826264175</v>
      </c>
      <c r="S105" s="41">
        <v>182.591249738079</v>
      </c>
      <c r="T105" s="41">
        <v>89.852717941455936</v>
      </c>
      <c r="U105" s="41">
        <v>-179.3635920686655</v>
      </c>
      <c r="V105" s="41">
        <v>-61.185478485620798</v>
      </c>
      <c r="W105" s="41">
        <v>-22.975101772933826</v>
      </c>
    </row>
    <row r="106" spans="1:24">
      <c r="A106" s="12" t="s">
        <v>267</v>
      </c>
      <c r="B106" s="41">
        <v>60.055069204453197</v>
      </c>
      <c r="C106" s="41">
        <v>54.186097541874062</v>
      </c>
      <c r="D106" s="41">
        <v>60.26772898296683</v>
      </c>
      <c r="E106" s="41">
        <v>67.18316807800143</v>
      </c>
      <c r="F106" s="41">
        <v>62.713070430524056</v>
      </c>
      <c r="G106" s="41">
        <v>76.851481158743184</v>
      </c>
      <c r="H106" s="41">
        <v>68.480317625845089</v>
      </c>
      <c r="I106" s="41">
        <v>103.1078611556661</v>
      </c>
      <c r="J106" s="41">
        <v>98.987285176215465</v>
      </c>
      <c r="K106" s="41">
        <v>90.924696511118483</v>
      </c>
      <c r="L106" s="41">
        <v>84.937890193051459</v>
      </c>
      <c r="M106" s="41">
        <v>120.41888092527333</v>
      </c>
      <c r="N106" s="41">
        <v>137.40474379990985</v>
      </c>
      <c r="O106" s="41">
        <v>158.61127805480788</v>
      </c>
      <c r="P106" s="41">
        <v>139.28150065866956</v>
      </c>
      <c r="Q106" s="41">
        <v>183.97977975228594</v>
      </c>
      <c r="R106" s="41">
        <v>189.29757950958097</v>
      </c>
      <c r="S106" s="41">
        <v>149.25995445759958</v>
      </c>
      <c r="T106" s="41">
        <v>185.05999316501624</v>
      </c>
      <c r="U106" s="41">
        <v>148.08422419391431</v>
      </c>
      <c r="V106" s="41">
        <v>85.712337386689683</v>
      </c>
      <c r="W106" s="41">
        <v>53.882728744390803</v>
      </c>
    </row>
    <row r="107" spans="1:24">
      <c r="A107" s="12" t="s">
        <v>268</v>
      </c>
      <c r="B107" s="41">
        <v>1.9873792377882926</v>
      </c>
      <c r="C107" s="41">
        <v>0.4438466022708622</v>
      </c>
      <c r="D107" s="41">
        <v>0.47370158540724627</v>
      </c>
      <c r="E107" s="41">
        <v>1.2623481280441451</v>
      </c>
      <c r="F107" s="41">
        <v>1.4534180289572092</v>
      </c>
      <c r="G107" s="41">
        <v>-0.29064996958682193</v>
      </c>
      <c r="H107" s="41">
        <v>-1.2794769950191882</v>
      </c>
      <c r="I107" s="41">
        <v>5.4499960193069687E-3</v>
      </c>
      <c r="J107" s="41">
        <v>0.76463657473307245</v>
      </c>
      <c r="K107" s="41">
        <v>-2.7414435462967885</v>
      </c>
      <c r="L107" s="41">
        <v>-1.4831081929408956</v>
      </c>
      <c r="M107" s="41">
        <v>2.5715268637675446</v>
      </c>
      <c r="N107" s="41">
        <v>3.450536248502948</v>
      </c>
      <c r="O107" s="41">
        <v>3.9022907375291722</v>
      </c>
      <c r="P107" s="41">
        <v>0.87524182841596576</v>
      </c>
      <c r="Q107" s="41">
        <v>-0.22749407238301816</v>
      </c>
      <c r="R107" s="41">
        <v>1.2368568051698754</v>
      </c>
      <c r="S107" s="41">
        <v>2.2276393888933068</v>
      </c>
      <c r="T107" s="41">
        <v>0.49113606631613083</v>
      </c>
      <c r="U107" s="41">
        <v>-12.83251960080057</v>
      </c>
      <c r="V107" s="41">
        <v>-9.9521752699417352</v>
      </c>
      <c r="W107" s="41">
        <v>2.4647313237888371</v>
      </c>
    </row>
    <row r="108" spans="1:24">
      <c r="A108" s="12" t="s">
        <v>269</v>
      </c>
      <c r="B108" s="41">
        <v>162.79899629955358</v>
      </c>
      <c r="C108" s="41">
        <v>138.85294161960928</v>
      </c>
      <c r="D108" s="41">
        <v>78.800100438027542</v>
      </c>
      <c r="E108" s="41">
        <v>154.46824847809424</v>
      </c>
      <c r="F108" s="41">
        <v>139.53745707212516</v>
      </c>
      <c r="G108" s="41">
        <v>162.57263247140347</v>
      </c>
      <c r="H108" s="41">
        <v>136.30436566743671</v>
      </c>
      <c r="I108" s="41">
        <v>226.02504788709155</v>
      </c>
      <c r="J108" s="41">
        <v>210.4673917125937</v>
      </c>
      <c r="K108" s="41">
        <v>198.56437430500557</v>
      </c>
      <c r="L108" s="41">
        <v>188.59919750661879</v>
      </c>
      <c r="M108" s="41">
        <v>347.4133001573104</v>
      </c>
      <c r="N108" s="41">
        <v>319.07508376473118</v>
      </c>
      <c r="O108" s="41">
        <v>480.87984788263759</v>
      </c>
      <c r="P108" s="41">
        <v>371.44423551020498</v>
      </c>
      <c r="Q108" s="41">
        <v>522.09059729044986</v>
      </c>
      <c r="R108" s="41">
        <v>332.47056392562331</v>
      </c>
      <c r="S108" s="41">
        <v>381.08234460410119</v>
      </c>
      <c r="T108" s="41">
        <v>242.08891759619596</v>
      </c>
      <c r="U108" s="41">
        <v>-162.19534100455803</v>
      </c>
      <c r="V108" s="41">
        <v>5.6938490774890056</v>
      </c>
      <c r="W108" s="41">
        <v>88.149386355408652</v>
      </c>
    </row>
    <row r="109" spans="1:24"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</row>
    <row r="110" spans="1:24">
      <c r="A110" s="12" t="s">
        <v>270</v>
      </c>
      <c r="B110" s="41">
        <v>19.307106807151087</v>
      </c>
      <c r="C110" s="41">
        <v>24.488793525133289</v>
      </c>
      <c r="D110" s="41">
        <v>26.936776707761553</v>
      </c>
      <c r="E110" s="41">
        <v>21.543433657135218</v>
      </c>
      <c r="F110" s="41">
        <v>34.721121459144427</v>
      </c>
      <c r="G110" s="41">
        <v>42.131042809475659</v>
      </c>
      <c r="H110" s="41">
        <v>27.361871045864348</v>
      </c>
      <c r="I110" s="41">
        <v>58.344694169709307</v>
      </c>
      <c r="J110" s="41">
        <v>54.856205186287873</v>
      </c>
      <c r="K110" s="41">
        <v>66.575518170566454</v>
      </c>
      <c r="L110" s="41">
        <v>55.503684910371369</v>
      </c>
      <c r="M110" s="41">
        <v>101.75211621716319</v>
      </c>
      <c r="N110" s="41">
        <v>81.721263050379676</v>
      </c>
      <c r="O110" s="41">
        <v>65.977937648209675</v>
      </c>
      <c r="P110" s="41">
        <v>25.47959285503174</v>
      </c>
      <c r="Q110" s="41">
        <v>82.004772463773762</v>
      </c>
      <c r="R110" s="41">
        <v>0.35612213971742546</v>
      </c>
      <c r="S110" s="41">
        <v>26.120883839474978</v>
      </c>
      <c r="T110" s="41">
        <v>-15.90646803507337</v>
      </c>
      <c r="U110" s="41">
        <v>-12.711931037517378</v>
      </c>
      <c r="V110" s="41">
        <v>-10.718550551806203</v>
      </c>
      <c r="W110" s="41">
        <v>48.59336382210077</v>
      </c>
    </row>
    <row r="111" spans="1:24">
      <c r="A111" s="12" t="s">
        <v>271</v>
      </c>
      <c r="B111" s="41">
        <v>27.541839424077374</v>
      </c>
      <c r="C111" s="41">
        <v>67.786413149230341</v>
      </c>
      <c r="D111" s="41">
        <v>17.471792222782799</v>
      </c>
      <c r="E111" s="41">
        <v>27.177371817597347</v>
      </c>
      <c r="F111" s="41">
        <v>13.504551470191558</v>
      </c>
      <c r="G111" s="41">
        <v>35.44739919163905</v>
      </c>
      <c r="H111" s="41">
        <v>80.546037823968959</v>
      </c>
      <c r="I111" s="41">
        <v>65.828671795622583</v>
      </c>
      <c r="J111" s="41">
        <v>46.065145414913651</v>
      </c>
      <c r="K111" s="41">
        <v>19.930105082241582</v>
      </c>
      <c r="L111" s="41">
        <v>91.964452587659139</v>
      </c>
      <c r="M111" s="41">
        <v>118.16423550780911</v>
      </c>
      <c r="N111" s="41">
        <v>41.352950796371374</v>
      </c>
      <c r="O111" s="41">
        <v>118.09572710343967</v>
      </c>
      <c r="P111" s="41">
        <v>194.16604210952724</v>
      </c>
      <c r="Q111" s="41">
        <v>215.50941312800902</v>
      </c>
      <c r="R111" s="41">
        <v>75.659381183076462</v>
      </c>
      <c r="S111" s="41">
        <v>118.91444509337948</v>
      </c>
      <c r="T111" s="41">
        <v>111.736514689289</v>
      </c>
      <c r="U111" s="41">
        <v>-23.343545927887618</v>
      </c>
      <c r="V111" s="41">
        <v>-12.362029584143402</v>
      </c>
      <c r="W111" s="41">
        <v>-68.362855774265967</v>
      </c>
    </row>
    <row r="112" spans="1:24">
      <c r="A112" s="12" t="s">
        <v>272</v>
      </c>
      <c r="B112" s="41">
        <v>34.796053061222793</v>
      </c>
      <c r="C112" s="41">
        <v>13.552383170746538</v>
      </c>
      <c r="D112" s="41">
        <v>43.63869585124047</v>
      </c>
      <c r="E112" s="41">
        <v>14.480509523227193</v>
      </c>
      <c r="F112" s="41">
        <v>23.90598149925879</v>
      </c>
      <c r="G112" s="41">
        <v>20.061585783647597</v>
      </c>
      <c r="H112" s="41">
        <v>22.337329423053728</v>
      </c>
      <c r="I112" s="41">
        <v>33.554803294924923</v>
      </c>
      <c r="J112" s="41">
        <v>49.624203189202618</v>
      </c>
      <c r="K112" s="41">
        <v>40.118802353099966</v>
      </c>
      <c r="L112" s="41">
        <v>50.847721697532137</v>
      </c>
      <c r="M112" s="41">
        <v>75.267848891583199</v>
      </c>
      <c r="N112" s="41">
        <v>47.12458944970043</v>
      </c>
      <c r="O112" s="41">
        <v>88.63400095945272</v>
      </c>
      <c r="P112" s="41">
        <v>58.646342648690201</v>
      </c>
      <c r="Q112" s="41">
        <v>100.72483966640999</v>
      </c>
      <c r="R112" s="41">
        <v>97.849022732491051</v>
      </c>
      <c r="S112" s="41">
        <v>74.795995985941033</v>
      </c>
      <c r="T112" s="41">
        <v>96.237918556244054</v>
      </c>
      <c r="U112" s="41">
        <v>64.354638547077698</v>
      </c>
      <c r="V112" s="41">
        <v>39.755515649151462</v>
      </c>
      <c r="W112" s="41">
        <v>45.34266642086903</v>
      </c>
    </row>
    <row r="113" spans="1:23">
      <c r="A113" s="12" t="s">
        <v>273</v>
      </c>
      <c r="B113" s="41">
        <v>103.13263754687864</v>
      </c>
      <c r="C113" s="41">
        <v>59.633178202909036</v>
      </c>
      <c r="D113" s="41">
        <v>57.720801980228835</v>
      </c>
      <c r="E113" s="41">
        <v>171.26554106757908</v>
      </c>
      <c r="F113" s="41">
        <v>127.45471267738884</v>
      </c>
      <c r="G113" s="41">
        <v>106.10285936455335</v>
      </c>
      <c r="H113" s="41">
        <v>86.972806457602161</v>
      </c>
      <c r="I113" s="41">
        <v>107.93498879854744</v>
      </c>
      <c r="J113" s="41">
        <v>124.82845167009819</v>
      </c>
      <c r="K113" s="41">
        <v>145.74041634390679</v>
      </c>
      <c r="L113" s="41">
        <v>89.53172482875631</v>
      </c>
      <c r="M113" s="41">
        <v>172.94723167346049</v>
      </c>
      <c r="N113" s="41">
        <v>249.68779791907869</v>
      </c>
      <c r="O113" s="41">
        <v>281.96438776015384</v>
      </c>
      <c r="P113" s="41">
        <v>177.59509031923557</v>
      </c>
      <c r="Q113" s="41">
        <v>233.78528087285395</v>
      </c>
      <c r="R113" s="41">
        <v>257.65469319934846</v>
      </c>
      <c r="S113" s="41">
        <v>226.26421075331689</v>
      </c>
      <c r="T113" s="41">
        <v>152.42922668319551</v>
      </c>
      <c r="U113" s="41">
        <v>-164.91037958804992</v>
      </c>
      <c r="V113" s="41">
        <v>80.893444964687987</v>
      </c>
      <c r="W113" s="41">
        <v>167.1489182365026</v>
      </c>
    </row>
    <row r="114" spans="1:23">
      <c r="A114" s="12" t="s">
        <v>274</v>
      </c>
      <c r="B114" s="41">
        <v>184.77763683932989</v>
      </c>
      <c r="C114" s="41">
        <v>165.46076804801922</v>
      </c>
      <c r="D114" s="41">
        <v>145.76806676201366</v>
      </c>
      <c r="E114" s="41">
        <v>234.46685606553885</v>
      </c>
      <c r="F114" s="41">
        <v>199.58636710598361</v>
      </c>
      <c r="G114" s="41">
        <v>203.74288714931566</v>
      </c>
      <c r="H114" s="41">
        <v>217.21804475048918</v>
      </c>
      <c r="I114" s="41">
        <v>265.66315805880424</v>
      </c>
      <c r="J114" s="41">
        <v>275.37400546050236</v>
      </c>
      <c r="K114" s="41">
        <v>272.36484194981477</v>
      </c>
      <c r="L114" s="41">
        <v>287.84758402431896</v>
      </c>
      <c r="M114" s="41">
        <v>468.13143229001594</v>
      </c>
      <c r="N114" s="41">
        <v>419.88660121553028</v>
      </c>
      <c r="O114" s="41">
        <v>554.67205347125594</v>
      </c>
      <c r="P114" s="41">
        <v>455.88706793248474</v>
      </c>
      <c r="Q114" s="41">
        <v>632.02430613104673</v>
      </c>
      <c r="R114" s="41">
        <v>431.51921925463341</v>
      </c>
      <c r="S114" s="41">
        <v>446.09553567211242</v>
      </c>
      <c r="T114" s="41">
        <v>344.49719189365521</v>
      </c>
      <c r="U114" s="41">
        <v>-136.61121800637721</v>
      </c>
      <c r="V114" s="41">
        <v>97.56838047788986</v>
      </c>
      <c r="W114" s="41">
        <v>192.72209270520645</v>
      </c>
    </row>
    <row r="115" spans="1:23"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</row>
    <row r="117" spans="1:23">
      <c r="A117" s="12" t="s">
        <v>263</v>
      </c>
      <c r="B117" s="40" t="s">
        <v>115</v>
      </c>
      <c r="C117" s="40" t="s">
        <v>117</v>
      </c>
      <c r="D117" s="40" t="s">
        <v>118</v>
      </c>
      <c r="E117" s="40" t="s">
        <v>119</v>
      </c>
      <c r="F117" s="40" t="s">
        <v>120</v>
      </c>
      <c r="G117" s="40" t="s">
        <v>125</v>
      </c>
      <c r="H117" s="40" t="s">
        <v>126</v>
      </c>
      <c r="I117" s="40" t="s">
        <v>128</v>
      </c>
      <c r="J117" s="40" t="s">
        <v>130</v>
      </c>
      <c r="K117" s="40" t="s">
        <v>134</v>
      </c>
      <c r="L117" s="40" t="s">
        <v>136</v>
      </c>
      <c r="M117" s="40" t="s">
        <v>138</v>
      </c>
      <c r="N117" s="40" t="s">
        <v>140</v>
      </c>
      <c r="O117" s="40" t="s">
        <v>144</v>
      </c>
      <c r="P117" s="40" t="s">
        <v>146</v>
      </c>
      <c r="Q117" s="40" t="s">
        <v>148</v>
      </c>
      <c r="R117" s="40" t="s">
        <v>150</v>
      </c>
      <c r="S117" s="40" t="s">
        <v>154</v>
      </c>
      <c r="T117" s="40" t="s">
        <v>156</v>
      </c>
      <c r="U117" s="40" t="s">
        <v>158</v>
      </c>
      <c r="V117" s="40" t="s">
        <v>160</v>
      </c>
      <c r="W117" s="40" t="s">
        <v>164</v>
      </c>
    </row>
    <row r="118" spans="1:23">
      <c r="A118" s="12" t="s">
        <v>265</v>
      </c>
      <c r="B118" s="41">
        <f>B104-B110</f>
        <v>28.532643150166919</v>
      </c>
      <c r="C118" s="41">
        <f t="shared" ref="C118:W118" si="4">C104-C110</f>
        <v>-18.639650438807955</v>
      </c>
      <c r="D118" s="41">
        <f t="shared" si="4"/>
        <v>-8.3580627921278179</v>
      </c>
      <c r="E118" s="41">
        <f t="shared" si="4"/>
        <v>24.227140841229463</v>
      </c>
      <c r="F118" s="41">
        <f t="shared" si="4"/>
        <v>12.246035149766726</v>
      </c>
      <c r="G118" s="41">
        <f t="shared" si="4"/>
        <v>0.85147448991056507</v>
      </c>
      <c r="H118" s="41">
        <f t="shared" si="4"/>
        <v>9.896667406995789</v>
      </c>
      <c r="I118" s="41">
        <f t="shared" si="4"/>
        <v>-13.445457320644778</v>
      </c>
      <c r="J118" s="41">
        <f t="shared" si="4"/>
        <v>25.888831256061614</v>
      </c>
      <c r="K118" s="41">
        <f t="shared" si="4"/>
        <v>-60.176374858605726</v>
      </c>
      <c r="L118" s="41">
        <f t="shared" si="4"/>
        <v>-21.015684121537838</v>
      </c>
      <c r="M118" s="41">
        <f t="shared" si="4"/>
        <v>-13.381093145065122</v>
      </c>
      <c r="N118" s="41">
        <f t="shared" si="4"/>
        <v>-15.486252502574615</v>
      </c>
      <c r="O118" s="41">
        <f t="shared" si="4"/>
        <v>46.8980489215636</v>
      </c>
      <c r="P118" s="41">
        <f t="shared" si="4"/>
        <v>4.5839783115496857</v>
      </c>
      <c r="Q118" s="41">
        <f t="shared" si="4"/>
        <v>25.116528171907532</v>
      </c>
      <c r="R118" s="41">
        <f t="shared" si="4"/>
        <v>-26.401902791486819</v>
      </c>
      <c r="S118" s="41">
        <f t="shared" si="4"/>
        <v>20.882617180054268</v>
      </c>
      <c r="T118" s="41">
        <f t="shared" si="4"/>
        <v>-17.408461541518971</v>
      </c>
      <c r="U118" s="41">
        <f t="shared" si="4"/>
        <v>-105.37152249148889</v>
      </c>
      <c r="V118" s="41">
        <f t="shared" si="4"/>
        <v>1.8377159981680791</v>
      </c>
      <c r="W118" s="41">
        <f t="shared" si="4"/>
        <v>6.1836642380620503</v>
      </c>
    </row>
    <row r="119" spans="1:23">
      <c r="A119" s="12" t="s">
        <v>267</v>
      </c>
      <c r="B119" s="41">
        <f t="shared" ref="B119:W119" si="5">B106-B112</f>
        <v>25.259016143230404</v>
      </c>
      <c r="C119" s="41">
        <f t="shared" si="5"/>
        <v>40.633714371127525</v>
      </c>
      <c r="D119" s="41">
        <f t="shared" si="5"/>
        <v>16.629033131726359</v>
      </c>
      <c r="E119" s="41">
        <f t="shared" si="5"/>
        <v>52.702658554774239</v>
      </c>
      <c r="F119" s="41">
        <f t="shared" si="5"/>
        <v>38.80708893126527</v>
      </c>
      <c r="G119" s="41">
        <f t="shared" si="5"/>
        <v>56.789895375095583</v>
      </c>
      <c r="H119" s="41">
        <f t="shared" si="5"/>
        <v>46.142988202791358</v>
      </c>
      <c r="I119" s="41">
        <f t="shared" si="5"/>
        <v>69.553057860741177</v>
      </c>
      <c r="J119" s="41">
        <f t="shared" si="5"/>
        <v>49.363081987012848</v>
      </c>
      <c r="K119" s="41">
        <f t="shared" si="5"/>
        <v>50.805894158018518</v>
      </c>
      <c r="L119" s="41">
        <f t="shared" si="5"/>
        <v>34.090168495519322</v>
      </c>
      <c r="M119" s="41">
        <f t="shared" si="5"/>
        <v>45.151032033690129</v>
      </c>
      <c r="N119" s="41">
        <f t="shared" si="5"/>
        <v>90.280154350209415</v>
      </c>
      <c r="O119" s="41">
        <f t="shared" si="5"/>
        <v>69.977277095355163</v>
      </c>
      <c r="P119" s="41">
        <f t="shared" si="5"/>
        <v>80.635158009979364</v>
      </c>
      <c r="Q119" s="41">
        <f t="shared" si="5"/>
        <v>83.254940085875944</v>
      </c>
      <c r="R119" s="41">
        <f t="shared" si="5"/>
        <v>91.448556777089919</v>
      </c>
      <c r="S119" s="41">
        <f t="shared" si="5"/>
        <v>74.463958471658543</v>
      </c>
      <c r="T119" s="41">
        <f t="shared" si="5"/>
        <v>88.822074608772184</v>
      </c>
      <c r="U119" s="41">
        <f t="shared" si="5"/>
        <v>83.729585646836611</v>
      </c>
      <c r="V119" s="41">
        <f t="shared" si="5"/>
        <v>45.95682173753822</v>
      </c>
      <c r="W119" s="41">
        <f t="shared" si="5"/>
        <v>8.5400623235217736</v>
      </c>
    </row>
    <row r="120" spans="1:23">
      <c r="A120" s="12" t="s">
        <v>249</v>
      </c>
      <c r="B120" s="41">
        <f>B123-SUM(B118:B119)</f>
        <v>-75.770299833173624</v>
      </c>
      <c r="C120" s="41">
        <f t="shared" ref="C120:W120" si="6">C123-SUM(C118:C119)</f>
        <v>-48.601890360729506</v>
      </c>
      <c r="D120" s="41">
        <f t="shared" si="6"/>
        <v>-75.238936663584667</v>
      </c>
      <c r="E120" s="41">
        <f t="shared" si="6"/>
        <v>-156.92840698344833</v>
      </c>
      <c r="F120" s="41">
        <f t="shared" si="6"/>
        <v>-111.10203411489044</v>
      </c>
      <c r="G120" s="41">
        <f t="shared" si="6"/>
        <v>-98.811624542918338</v>
      </c>
      <c r="H120" s="41">
        <f t="shared" si="6"/>
        <v>-136.95333469283963</v>
      </c>
      <c r="I120" s="41">
        <f t="shared" si="6"/>
        <v>-95.745710711809096</v>
      </c>
      <c r="J120" s="41">
        <f t="shared" si="6"/>
        <v>-140.15852699098312</v>
      </c>
      <c r="K120" s="41">
        <f t="shared" si="6"/>
        <v>-64.429986944221994</v>
      </c>
      <c r="L120" s="41">
        <f t="shared" si="6"/>
        <v>-112.32287089168165</v>
      </c>
      <c r="M120" s="41">
        <f t="shared" si="6"/>
        <v>-152.48807102133054</v>
      </c>
      <c r="N120" s="41">
        <f t="shared" si="6"/>
        <v>-175.6054192984339</v>
      </c>
      <c r="O120" s="41">
        <f t="shared" si="6"/>
        <v>-190.66753160553711</v>
      </c>
      <c r="P120" s="41">
        <f t="shared" si="6"/>
        <v>-169.66196874380881</v>
      </c>
      <c r="Q120" s="41">
        <f t="shared" si="6"/>
        <v>-218.30517709838034</v>
      </c>
      <c r="R120" s="41">
        <f t="shared" si="6"/>
        <v>-164.09530931461319</v>
      </c>
      <c r="S120" s="41">
        <f t="shared" si="6"/>
        <v>-160.35976671972404</v>
      </c>
      <c r="T120" s="41">
        <f t="shared" si="6"/>
        <v>-173.82188736471247</v>
      </c>
      <c r="U120" s="41">
        <f t="shared" si="6"/>
        <v>-3.9421861535285387</v>
      </c>
      <c r="V120" s="41">
        <f t="shared" si="6"/>
        <v>-139.66906913610717</v>
      </c>
      <c r="W120" s="41">
        <f t="shared" si="6"/>
        <v>-119.29643291138163</v>
      </c>
    </row>
    <row r="121" spans="1:23">
      <c r="A121" s="12" t="s">
        <v>268</v>
      </c>
      <c r="B121" s="41">
        <f t="shared" ref="B121:W121" si="7">B107-B113</f>
        <v>-101.14525830909035</v>
      </c>
      <c r="C121" s="41">
        <f t="shared" si="7"/>
        <v>-59.189331600638177</v>
      </c>
      <c r="D121" s="41">
        <f t="shared" si="7"/>
        <v>-57.247100394821587</v>
      </c>
      <c r="E121" s="41">
        <f t="shared" si="7"/>
        <v>-170.00319293953493</v>
      </c>
      <c r="F121" s="41">
        <f t="shared" si="7"/>
        <v>-126.00129464843164</v>
      </c>
      <c r="G121" s="41">
        <f t="shared" si="7"/>
        <v>-106.39350933414018</v>
      </c>
      <c r="H121" s="41">
        <f t="shared" si="7"/>
        <v>-88.252283452621356</v>
      </c>
      <c r="I121" s="41">
        <f t="shared" si="7"/>
        <v>-107.92953880252813</v>
      </c>
      <c r="J121" s="41">
        <f t="shared" si="7"/>
        <v>-124.06381509536511</v>
      </c>
      <c r="K121" s="41">
        <f t="shared" si="7"/>
        <v>-148.48185989020357</v>
      </c>
      <c r="L121" s="41">
        <f t="shared" si="7"/>
        <v>-91.0148330216972</v>
      </c>
      <c r="M121" s="41">
        <f t="shared" si="7"/>
        <v>-170.37570480969296</v>
      </c>
      <c r="N121" s="41">
        <f t="shared" si="7"/>
        <v>-246.23726167057575</v>
      </c>
      <c r="O121" s="41">
        <f t="shared" si="7"/>
        <v>-278.06209702262464</v>
      </c>
      <c r="P121" s="41">
        <f t="shared" si="7"/>
        <v>-176.7198484908196</v>
      </c>
      <c r="Q121" s="41">
        <f t="shared" si="7"/>
        <v>-234.01277494523697</v>
      </c>
      <c r="R121" s="41">
        <f t="shared" si="7"/>
        <v>-256.41783639417861</v>
      </c>
      <c r="S121" s="41">
        <f t="shared" si="7"/>
        <v>-224.03657136442359</v>
      </c>
      <c r="T121" s="41">
        <f t="shared" si="7"/>
        <v>-151.93809061687938</v>
      </c>
      <c r="U121" s="41">
        <f t="shared" si="7"/>
        <v>152.07785998724935</v>
      </c>
      <c r="V121" s="41">
        <f t="shared" si="7"/>
        <v>-90.84562023462972</v>
      </c>
      <c r="W121" s="41">
        <f t="shared" si="7"/>
        <v>-164.68418691271376</v>
      </c>
    </row>
    <row r="122" spans="1:23">
      <c r="A122" s="12" t="s">
        <v>266</v>
      </c>
      <c r="B122" s="41">
        <f t="shared" ref="B122:W122" si="8">B105-B111</f>
        <v>25.374958475916678</v>
      </c>
      <c r="C122" s="41">
        <f t="shared" si="8"/>
        <v>10.587441239908671</v>
      </c>
      <c r="D122" s="41">
        <f t="shared" si="8"/>
        <v>-17.991836268763077</v>
      </c>
      <c r="E122" s="41">
        <f t="shared" si="8"/>
        <v>13.074785956086657</v>
      </c>
      <c r="F122" s="41">
        <f t="shared" si="8"/>
        <v>14.899260533541167</v>
      </c>
      <c r="G122" s="41">
        <f t="shared" si="8"/>
        <v>7.5818847912218601</v>
      </c>
      <c r="H122" s="41">
        <f t="shared" si="8"/>
        <v>-48.701051240218291</v>
      </c>
      <c r="I122" s="41">
        <f t="shared" si="8"/>
        <v>12.183828090719047</v>
      </c>
      <c r="J122" s="41">
        <f t="shared" si="8"/>
        <v>-16.094711895618001</v>
      </c>
      <c r="K122" s="41">
        <f t="shared" si="8"/>
        <v>84.051872945981572</v>
      </c>
      <c r="L122" s="41">
        <f t="shared" si="8"/>
        <v>-21.308037869984446</v>
      </c>
      <c r="M122" s="41">
        <f t="shared" si="8"/>
        <v>17.887633788362365</v>
      </c>
      <c r="N122" s="41">
        <f t="shared" si="8"/>
        <v>70.631842372141946</v>
      </c>
      <c r="O122" s="41">
        <f t="shared" si="8"/>
        <v>87.394565417087549</v>
      </c>
      <c r="P122" s="41">
        <f t="shared" si="8"/>
        <v>7.0578797470107872</v>
      </c>
      <c r="Q122" s="41">
        <f t="shared" si="8"/>
        <v>15.707597846856657</v>
      </c>
      <c r="R122" s="41">
        <f t="shared" si="8"/>
        <v>92.32252707956529</v>
      </c>
      <c r="S122" s="41">
        <f t="shared" si="8"/>
        <v>63.676804644699516</v>
      </c>
      <c r="T122" s="41">
        <f t="shared" si="8"/>
        <v>-21.88379674783306</v>
      </c>
      <c r="U122" s="41">
        <f t="shared" si="8"/>
        <v>-156.02004614077788</v>
      </c>
      <c r="V122" s="41">
        <f t="shared" si="8"/>
        <v>-48.823448901477398</v>
      </c>
      <c r="W122" s="41">
        <f t="shared" si="8"/>
        <v>45.387754001332141</v>
      </c>
    </row>
    <row r="123" spans="1:23">
      <c r="A123" s="12" t="s">
        <v>275</v>
      </c>
      <c r="B123" s="41">
        <f t="shared" ref="B123:W123" si="9">B108-B114</f>
        <v>-21.978640539776308</v>
      </c>
      <c r="C123" s="41">
        <f t="shared" si="9"/>
        <v>-26.607826428409936</v>
      </c>
      <c r="D123" s="41">
        <f t="shared" si="9"/>
        <v>-66.967966323986118</v>
      </c>
      <c r="E123" s="41">
        <f t="shared" si="9"/>
        <v>-79.99860758744461</v>
      </c>
      <c r="F123" s="41">
        <f t="shared" si="9"/>
        <v>-60.048910033858448</v>
      </c>
      <c r="G123" s="41">
        <f t="shared" si="9"/>
        <v>-41.170254677912197</v>
      </c>
      <c r="H123" s="41">
        <f t="shared" si="9"/>
        <v>-80.913679083052472</v>
      </c>
      <c r="I123" s="41">
        <f t="shared" si="9"/>
        <v>-39.638110171712697</v>
      </c>
      <c r="J123" s="41">
        <f t="shared" si="9"/>
        <v>-64.906613747908665</v>
      </c>
      <c r="K123" s="41">
        <f t="shared" si="9"/>
        <v>-73.800467644809203</v>
      </c>
      <c r="L123" s="41">
        <f t="shared" si="9"/>
        <v>-99.248386517700169</v>
      </c>
      <c r="M123" s="41">
        <f t="shared" si="9"/>
        <v>-120.71813213270553</v>
      </c>
      <c r="N123" s="41">
        <f t="shared" si="9"/>
        <v>-100.8115174507991</v>
      </c>
      <c r="O123" s="41">
        <f t="shared" si="9"/>
        <v>-73.792205588618344</v>
      </c>
      <c r="P123" s="41">
        <f t="shared" si="9"/>
        <v>-84.442832422279764</v>
      </c>
      <c r="Q123" s="41">
        <f t="shared" si="9"/>
        <v>-109.93370884059686</v>
      </c>
      <c r="R123" s="41">
        <f t="shared" si="9"/>
        <v>-99.048655329010103</v>
      </c>
      <c r="S123" s="41">
        <f t="shared" si="9"/>
        <v>-65.013191068011224</v>
      </c>
      <c r="T123" s="41">
        <f t="shared" si="9"/>
        <v>-102.40827429745926</v>
      </c>
      <c r="U123" s="41">
        <f t="shared" si="9"/>
        <v>-25.584122998180817</v>
      </c>
      <c r="V123" s="41">
        <f t="shared" si="9"/>
        <v>-91.874531400400855</v>
      </c>
      <c r="W123" s="41">
        <f t="shared" si="9"/>
        <v>-104.5727063497978</v>
      </c>
    </row>
    <row r="125" spans="1:23">
      <c r="B125" s="41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L54"/>
  <sheetViews>
    <sheetView tabSelected="1" workbookViewId="0">
      <selection activeCell="F38" sqref="F38"/>
    </sheetView>
  </sheetViews>
  <sheetFormatPr defaultRowHeight="12.75"/>
  <cols>
    <col min="1" max="1" width="9.140625" style="12"/>
    <col min="2" max="2" width="10.7109375" style="12" bestFit="1" customWidth="1"/>
    <col min="3" max="3" width="9.7109375" style="12" bestFit="1" customWidth="1"/>
    <col min="4" max="257" width="9.140625" style="12"/>
    <col min="258" max="258" width="10.7109375" style="12" bestFit="1" customWidth="1"/>
    <col min="259" max="259" width="9.7109375" style="12" bestFit="1" customWidth="1"/>
    <col min="260" max="513" width="9.140625" style="12"/>
    <col min="514" max="514" width="10.7109375" style="12" bestFit="1" customWidth="1"/>
    <col min="515" max="515" width="9.7109375" style="12" bestFit="1" customWidth="1"/>
    <col min="516" max="769" width="9.140625" style="12"/>
    <col min="770" max="770" width="10.7109375" style="12" bestFit="1" customWidth="1"/>
    <col min="771" max="771" width="9.7109375" style="12" bestFit="1" customWidth="1"/>
    <col min="772" max="1025" width="9.140625" style="12"/>
    <col min="1026" max="1026" width="10.7109375" style="12" bestFit="1" customWidth="1"/>
    <col min="1027" max="1027" width="9.7109375" style="12" bestFit="1" customWidth="1"/>
    <col min="1028" max="1281" width="9.140625" style="12"/>
    <col min="1282" max="1282" width="10.7109375" style="12" bestFit="1" customWidth="1"/>
    <col min="1283" max="1283" width="9.7109375" style="12" bestFit="1" customWidth="1"/>
    <col min="1284" max="1537" width="9.140625" style="12"/>
    <col min="1538" max="1538" width="10.7109375" style="12" bestFit="1" customWidth="1"/>
    <col min="1539" max="1539" width="9.7109375" style="12" bestFit="1" customWidth="1"/>
    <col min="1540" max="1793" width="9.140625" style="12"/>
    <col min="1794" max="1794" width="10.7109375" style="12" bestFit="1" customWidth="1"/>
    <col min="1795" max="1795" width="9.7109375" style="12" bestFit="1" customWidth="1"/>
    <col min="1796" max="2049" width="9.140625" style="12"/>
    <col min="2050" max="2050" width="10.7109375" style="12" bestFit="1" customWidth="1"/>
    <col min="2051" max="2051" width="9.7109375" style="12" bestFit="1" customWidth="1"/>
    <col min="2052" max="2305" width="9.140625" style="12"/>
    <col min="2306" max="2306" width="10.7109375" style="12" bestFit="1" customWidth="1"/>
    <col min="2307" max="2307" width="9.7109375" style="12" bestFit="1" customWidth="1"/>
    <col min="2308" max="2561" width="9.140625" style="12"/>
    <col min="2562" max="2562" width="10.7109375" style="12" bestFit="1" customWidth="1"/>
    <col min="2563" max="2563" width="9.7109375" style="12" bestFit="1" customWidth="1"/>
    <col min="2564" max="2817" width="9.140625" style="12"/>
    <col min="2818" max="2818" width="10.7109375" style="12" bestFit="1" customWidth="1"/>
    <col min="2819" max="2819" width="9.7109375" style="12" bestFit="1" customWidth="1"/>
    <col min="2820" max="3073" width="9.140625" style="12"/>
    <col min="3074" max="3074" width="10.7109375" style="12" bestFit="1" customWidth="1"/>
    <col min="3075" max="3075" width="9.7109375" style="12" bestFit="1" customWidth="1"/>
    <col min="3076" max="3329" width="9.140625" style="12"/>
    <col min="3330" max="3330" width="10.7109375" style="12" bestFit="1" customWidth="1"/>
    <col min="3331" max="3331" width="9.7109375" style="12" bestFit="1" customWidth="1"/>
    <col min="3332" max="3585" width="9.140625" style="12"/>
    <col min="3586" max="3586" width="10.7109375" style="12" bestFit="1" customWidth="1"/>
    <col min="3587" max="3587" width="9.7109375" style="12" bestFit="1" customWidth="1"/>
    <col min="3588" max="3841" width="9.140625" style="12"/>
    <col min="3842" max="3842" width="10.7109375" style="12" bestFit="1" customWidth="1"/>
    <col min="3843" max="3843" width="9.7109375" style="12" bestFit="1" customWidth="1"/>
    <col min="3844" max="4097" width="9.140625" style="12"/>
    <col min="4098" max="4098" width="10.7109375" style="12" bestFit="1" customWidth="1"/>
    <col min="4099" max="4099" width="9.7109375" style="12" bestFit="1" customWidth="1"/>
    <col min="4100" max="4353" width="9.140625" style="12"/>
    <col min="4354" max="4354" width="10.7109375" style="12" bestFit="1" customWidth="1"/>
    <col min="4355" max="4355" width="9.7109375" style="12" bestFit="1" customWidth="1"/>
    <col min="4356" max="4609" width="9.140625" style="12"/>
    <col min="4610" max="4610" width="10.7109375" style="12" bestFit="1" customWidth="1"/>
    <col min="4611" max="4611" width="9.7109375" style="12" bestFit="1" customWidth="1"/>
    <col min="4612" max="4865" width="9.140625" style="12"/>
    <col min="4866" max="4866" width="10.7109375" style="12" bestFit="1" customWidth="1"/>
    <col min="4867" max="4867" width="9.7109375" style="12" bestFit="1" customWidth="1"/>
    <col min="4868" max="5121" width="9.140625" style="12"/>
    <col min="5122" max="5122" width="10.7109375" style="12" bestFit="1" customWidth="1"/>
    <col min="5123" max="5123" width="9.7109375" style="12" bestFit="1" customWidth="1"/>
    <col min="5124" max="5377" width="9.140625" style="12"/>
    <col min="5378" max="5378" width="10.7109375" style="12" bestFit="1" customWidth="1"/>
    <col min="5379" max="5379" width="9.7109375" style="12" bestFit="1" customWidth="1"/>
    <col min="5380" max="5633" width="9.140625" style="12"/>
    <col min="5634" max="5634" width="10.7109375" style="12" bestFit="1" customWidth="1"/>
    <col min="5635" max="5635" width="9.7109375" style="12" bestFit="1" customWidth="1"/>
    <col min="5636" max="5889" width="9.140625" style="12"/>
    <col min="5890" max="5890" width="10.7109375" style="12" bestFit="1" customWidth="1"/>
    <col min="5891" max="5891" width="9.7109375" style="12" bestFit="1" customWidth="1"/>
    <col min="5892" max="6145" width="9.140625" style="12"/>
    <col min="6146" max="6146" width="10.7109375" style="12" bestFit="1" customWidth="1"/>
    <col min="6147" max="6147" width="9.7109375" style="12" bestFit="1" customWidth="1"/>
    <col min="6148" max="6401" width="9.140625" style="12"/>
    <col min="6402" max="6402" width="10.7109375" style="12" bestFit="1" customWidth="1"/>
    <col min="6403" max="6403" width="9.7109375" style="12" bestFit="1" customWidth="1"/>
    <col min="6404" max="6657" width="9.140625" style="12"/>
    <col min="6658" max="6658" width="10.7109375" style="12" bestFit="1" customWidth="1"/>
    <col min="6659" max="6659" width="9.7109375" style="12" bestFit="1" customWidth="1"/>
    <col min="6660" max="6913" width="9.140625" style="12"/>
    <col min="6914" max="6914" width="10.7109375" style="12" bestFit="1" customWidth="1"/>
    <col min="6915" max="6915" width="9.7109375" style="12" bestFit="1" customWidth="1"/>
    <col min="6916" max="7169" width="9.140625" style="12"/>
    <col min="7170" max="7170" width="10.7109375" style="12" bestFit="1" customWidth="1"/>
    <col min="7171" max="7171" width="9.7109375" style="12" bestFit="1" customWidth="1"/>
    <col min="7172" max="7425" width="9.140625" style="12"/>
    <col min="7426" max="7426" width="10.7109375" style="12" bestFit="1" customWidth="1"/>
    <col min="7427" max="7427" width="9.7109375" style="12" bestFit="1" customWidth="1"/>
    <col min="7428" max="7681" width="9.140625" style="12"/>
    <col min="7682" max="7682" width="10.7109375" style="12" bestFit="1" customWidth="1"/>
    <col min="7683" max="7683" width="9.7109375" style="12" bestFit="1" customWidth="1"/>
    <col min="7684" max="7937" width="9.140625" style="12"/>
    <col min="7938" max="7938" width="10.7109375" style="12" bestFit="1" customWidth="1"/>
    <col min="7939" max="7939" width="9.7109375" style="12" bestFit="1" customWidth="1"/>
    <col min="7940" max="8193" width="9.140625" style="12"/>
    <col min="8194" max="8194" width="10.7109375" style="12" bestFit="1" customWidth="1"/>
    <col min="8195" max="8195" width="9.7109375" style="12" bestFit="1" customWidth="1"/>
    <col min="8196" max="8449" width="9.140625" style="12"/>
    <col min="8450" max="8450" width="10.7109375" style="12" bestFit="1" customWidth="1"/>
    <col min="8451" max="8451" width="9.7109375" style="12" bestFit="1" customWidth="1"/>
    <col min="8452" max="8705" width="9.140625" style="12"/>
    <col min="8706" max="8706" width="10.7109375" style="12" bestFit="1" customWidth="1"/>
    <col min="8707" max="8707" width="9.7109375" style="12" bestFit="1" customWidth="1"/>
    <col min="8708" max="8961" width="9.140625" style="12"/>
    <col min="8962" max="8962" width="10.7109375" style="12" bestFit="1" customWidth="1"/>
    <col min="8963" max="8963" width="9.7109375" style="12" bestFit="1" customWidth="1"/>
    <col min="8964" max="9217" width="9.140625" style="12"/>
    <col min="9218" max="9218" width="10.7109375" style="12" bestFit="1" customWidth="1"/>
    <col min="9219" max="9219" width="9.7109375" style="12" bestFit="1" customWidth="1"/>
    <col min="9220" max="9473" width="9.140625" style="12"/>
    <col min="9474" max="9474" width="10.7109375" style="12" bestFit="1" customWidth="1"/>
    <col min="9475" max="9475" width="9.7109375" style="12" bestFit="1" customWidth="1"/>
    <col min="9476" max="9729" width="9.140625" style="12"/>
    <col min="9730" max="9730" width="10.7109375" style="12" bestFit="1" customWidth="1"/>
    <col min="9731" max="9731" width="9.7109375" style="12" bestFit="1" customWidth="1"/>
    <col min="9732" max="9985" width="9.140625" style="12"/>
    <col min="9986" max="9986" width="10.7109375" style="12" bestFit="1" customWidth="1"/>
    <col min="9987" max="9987" width="9.7109375" style="12" bestFit="1" customWidth="1"/>
    <col min="9988" max="10241" width="9.140625" style="12"/>
    <col min="10242" max="10242" width="10.7109375" style="12" bestFit="1" customWidth="1"/>
    <col min="10243" max="10243" width="9.7109375" style="12" bestFit="1" customWidth="1"/>
    <col min="10244" max="10497" width="9.140625" style="12"/>
    <col min="10498" max="10498" width="10.7109375" style="12" bestFit="1" customWidth="1"/>
    <col min="10499" max="10499" width="9.7109375" style="12" bestFit="1" customWidth="1"/>
    <col min="10500" max="10753" width="9.140625" style="12"/>
    <col min="10754" max="10754" width="10.7109375" style="12" bestFit="1" customWidth="1"/>
    <col min="10755" max="10755" width="9.7109375" style="12" bestFit="1" customWidth="1"/>
    <col min="10756" max="11009" width="9.140625" style="12"/>
    <col min="11010" max="11010" width="10.7109375" style="12" bestFit="1" customWidth="1"/>
    <col min="11011" max="11011" width="9.7109375" style="12" bestFit="1" customWidth="1"/>
    <col min="11012" max="11265" width="9.140625" style="12"/>
    <col min="11266" max="11266" width="10.7109375" style="12" bestFit="1" customWidth="1"/>
    <col min="11267" max="11267" width="9.7109375" style="12" bestFit="1" customWidth="1"/>
    <col min="11268" max="11521" width="9.140625" style="12"/>
    <col min="11522" max="11522" width="10.7109375" style="12" bestFit="1" customWidth="1"/>
    <col min="11523" max="11523" width="9.7109375" style="12" bestFit="1" customWidth="1"/>
    <col min="11524" max="11777" width="9.140625" style="12"/>
    <col min="11778" max="11778" width="10.7109375" style="12" bestFit="1" customWidth="1"/>
    <col min="11779" max="11779" width="9.7109375" style="12" bestFit="1" customWidth="1"/>
    <col min="11780" max="12033" width="9.140625" style="12"/>
    <col min="12034" max="12034" width="10.7109375" style="12" bestFit="1" customWidth="1"/>
    <col min="12035" max="12035" width="9.7109375" style="12" bestFit="1" customWidth="1"/>
    <col min="12036" max="12289" width="9.140625" style="12"/>
    <col min="12290" max="12290" width="10.7109375" style="12" bestFit="1" customWidth="1"/>
    <col min="12291" max="12291" width="9.7109375" style="12" bestFit="1" customWidth="1"/>
    <col min="12292" max="12545" width="9.140625" style="12"/>
    <col min="12546" max="12546" width="10.7109375" style="12" bestFit="1" customWidth="1"/>
    <col min="12547" max="12547" width="9.7109375" style="12" bestFit="1" customWidth="1"/>
    <col min="12548" max="12801" width="9.140625" style="12"/>
    <col min="12802" max="12802" width="10.7109375" style="12" bestFit="1" customWidth="1"/>
    <col min="12803" max="12803" width="9.7109375" style="12" bestFit="1" customWidth="1"/>
    <col min="12804" max="13057" width="9.140625" style="12"/>
    <col min="13058" max="13058" width="10.7109375" style="12" bestFit="1" customWidth="1"/>
    <col min="13059" max="13059" width="9.7109375" style="12" bestFit="1" customWidth="1"/>
    <col min="13060" max="13313" width="9.140625" style="12"/>
    <col min="13314" max="13314" width="10.7109375" style="12" bestFit="1" customWidth="1"/>
    <col min="13315" max="13315" width="9.7109375" style="12" bestFit="1" customWidth="1"/>
    <col min="13316" max="13569" width="9.140625" style="12"/>
    <col min="13570" max="13570" width="10.7109375" style="12" bestFit="1" customWidth="1"/>
    <col min="13571" max="13571" width="9.7109375" style="12" bestFit="1" customWidth="1"/>
    <col min="13572" max="13825" width="9.140625" style="12"/>
    <col min="13826" max="13826" width="10.7109375" style="12" bestFit="1" customWidth="1"/>
    <col min="13827" max="13827" width="9.7109375" style="12" bestFit="1" customWidth="1"/>
    <col min="13828" max="14081" width="9.140625" style="12"/>
    <col min="14082" max="14082" width="10.7109375" style="12" bestFit="1" customWidth="1"/>
    <col min="14083" max="14083" width="9.7109375" style="12" bestFit="1" customWidth="1"/>
    <col min="14084" max="14337" width="9.140625" style="12"/>
    <col min="14338" max="14338" width="10.7109375" style="12" bestFit="1" customWidth="1"/>
    <col min="14339" max="14339" width="9.7109375" style="12" bestFit="1" customWidth="1"/>
    <col min="14340" max="14593" width="9.140625" style="12"/>
    <col min="14594" max="14594" width="10.7109375" style="12" bestFit="1" customWidth="1"/>
    <col min="14595" max="14595" width="9.7109375" style="12" bestFit="1" customWidth="1"/>
    <col min="14596" max="14849" width="9.140625" style="12"/>
    <col min="14850" max="14850" width="10.7109375" style="12" bestFit="1" customWidth="1"/>
    <col min="14851" max="14851" width="9.7109375" style="12" bestFit="1" customWidth="1"/>
    <col min="14852" max="15105" width="9.140625" style="12"/>
    <col min="15106" max="15106" width="10.7109375" style="12" bestFit="1" customWidth="1"/>
    <col min="15107" max="15107" width="9.7109375" style="12" bestFit="1" customWidth="1"/>
    <col min="15108" max="15361" width="9.140625" style="12"/>
    <col min="15362" max="15362" width="10.7109375" style="12" bestFit="1" customWidth="1"/>
    <col min="15363" max="15363" width="9.7109375" style="12" bestFit="1" customWidth="1"/>
    <col min="15364" max="15617" width="9.140625" style="12"/>
    <col min="15618" max="15618" width="10.7109375" style="12" bestFit="1" customWidth="1"/>
    <col min="15619" max="15619" width="9.7109375" style="12" bestFit="1" customWidth="1"/>
    <col min="15620" max="15873" width="9.140625" style="12"/>
    <col min="15874" max="15874" width="10.7109375" style="12" bestFit="1" customWidth="1"/>
    <col min="15875" max="15875" width="9.7109375" style="12" bestFit="1" customWidth="1"/>
    <col min="15876" max="16129" width="9.140625" style="12"/>
    <col min="16130" max="16130" width="10.7109375" style="12" bestFit="1" customWidth="1"/>
    <col min="16131" max="16131" width="9.7109375" style="12" bestFit="1" customWidth="1"/>
    <col min="16132" max="16384" width="9.140625" style="12"/>
  </cols>
  <sheetData>
    <row r="1" spans="1:12">
      <c r="B1" s="12" t="s">
        <v>195</v>
      </c>
      <c r="C1" s="12" t="s">
        <v>196</v>
      </c>
      <c r="D1" s="82"/>
      <c r="E1" s="82"/>
      <c r="F1" s="82"/>
      <c r="G1" s="82"/>
      <c r="H1" s="82"/>
      <c r="I1" s="82"/>
      <c r="J1" s="82"/>
      <c r="K1" s="82"/>
      <c r="L1" s="82"/>
    </row>
    <row r="2" spans="1:12">
      <c r="A2" s="12" t="s">
        <v>197</v>
      </c>
      <c r="D2" s="82"/>
      <c r="E2" s="82"/>
      <c r="F2" s="82"/>
      <c r="G2" s="82"/>
      <c r="H2" s="82"/>
      <c r="I2" s="82"/>
      <c r="J2" s="82"/>
      <c r="K2" s="82"/>
      <c r="L2" s="82"/>
    </row>
    <row r="3" spans="1:12">
      <c r="A3" s="12" t="s">
        <v>198</v>
      </c>
      <c r="B3" s="12">
        <v>6.1</v>
      </c>
      <c r="C3" s="12">
        <v>4.7</v>
      </c>
      <c r="D3" s="82"/>
      <c r="E3" s="82"/>
      <c r="F3" s="82"/>
      <c r="G3" s="82"/>
      <c r="H3" s="82"/>
      <c r="I3" s="82"/>
      <c r="J3" s="82"/>
      <c r="K3" s="82"/>
      <c r="L3" s="82"/>
    </row>
    <row r="4" spans="1:12">
      <c r="A4" s="12" t="s">
        <v>199</v>
      </c>
      <c r="B4" s="12">
        <v>8.9</v>
      </c>
      <c r="C4" s="12">
        <v>3.4</v>
      </c>
      <c r="D4" s="82"/>
      <c r="E4" s="82"/>
      <c r="F4" s="82"/>
      <c r="G4" s="82"/>
      <c r="H4" s="82"/>
      <c r="I4" s="82"/>
      <c r="J4" s="82"/>
      <c r="K4" s="82"/>
      <c r="L4" s="82"/>
    </row>
    <row r="5" spans="1:12">
      <c r="A5" s="12" t="s">
        <v>200</v>
      </c>
      <c r="B5" s="12">
        <v>10.7</v>
      </c>
      <c r="C5" s="12">
        <v>4.0999999999999996</v>
      </c>
      <c r="D5" s="82"/>
      <c r="E5" s="82"/>
      <c r="F5" s="82"/>
      <c r="G5" s="82"/>
      <c r="H5" s="82"/>
      <c r="I5" s="82"/>
      <c r="J5" s="82"/>
      <c r="K5" s="82"/>
    </row>
    <row r="6" spans="1:12">
      <c r="A6" s="12" t="s">
        <v>201</v>
      </c>
      <c r="B6" s="12">
        <v>10.6</v>
      </c>
      <c r="C6" s="12">
        <v>3.6</v>
      </c>
      <c r="D6" s="82"/>
      <c r="E6" s="82"/>
      <c r="F6" s="82"/>
      <c r="G6" s="82"/>
      <c r="H6" s="82"/>
      <c r="I6" s="82"/>
      <c r="J6" s="82"/>
      <c r="K6" s="82"/>
    </row>
    <row r="7" spans="1:12">
      <c r="A7" s="12" t="s">
        <v>202</v>
      </c>
      <c r="B7" s="12">
        <v>15.9</v>
      </c>
      <c r="C7" s="12">
        <v>5.0999999999999996</v>
      </c>
      <c r="D7" s="82"/>
      <c r="E7" s="82"/>
      <c r="F7" s="82"/>
      <c r="G7" s="82"/>
      <c r="H7" s="82"/>
      <c r="I7" s="82"/>
      <c r="J7" s="82"/>
      <c r="K7" s="82"/>
    </row>
    <row r="8" spans="1:12">
      <c r="A8" s="12" t="s">
        <v>203</v>
      </c>
      <c r="B8" s="12">
        <v>6.9</v>
      </c>
      <c r="C8" s="12">
        <v>3.1</v>
      </c>
      <c r="D8" s="82"/>
      <c r="E8" s="82"/>
      <c r="F8" s="82"/>
      <c r="G8" s="82"/>
      <c r="H8" s="82"/>
      <c r="I8" s="82"/>
      <c r="J8" s="82"/>
      <c r="K8" s="82"/>
    </row>
    <row r="9" spans="1:12">
      <c r="A9" s="12" t="s">
        <v>204</v>
      </c>
      <c r="B9" s="12">
        <v>3.6</v>
      </c>
      <c r="C9" s="12">
        <v>4.2</v>
      </c>
      <c r="D9" s="82"/>
      <c r="E9" s="82"/>
      <c r="F9" s="82"/>
      <c r="G9" s="82"/>
      <c r="H9" s="82"/>
      <c r="I9" s="82"/>
      <c r="J9" s="82"/>
      <c r="K9" s="82"/>
    </row>
    <row r="10" spans="1:12">
      <c r="A10" s="12" t="s">
        <v>205</v>
      </c>
      <c r="B10" s="12">
        <v>6.5</v>
      </c>
      <c r="C10" s="12">
        <v>0.2</v>
      </c>
      <c r="D10" s="82"/>
      <c r="E10" s="82"/>
      <c r="F10" s="82"/>
      <c r="G10" s="82"/>
      <c r="H10" s="82"/>
      <c r="I10" s="82"/>
      <c r="J10" s="82"/>
      <c r="K10" s="82"/>
    </row>
    <row r="11" spans="1:12">
      <c r="A11" s="12" t="s">
        <v>206</v>
      </c>
      <c r="B11" s="12">
        <v>-1.4</v>
      </c>
      <c r="C11" s="12">
        <v>1.6</v>
      </c>
      <c r="D11" s="82"/>
      <c r="E11" s="82"/>
      <c r="F11" s="82"/>
      <c r="G11" s="82"/>
      <c r="H11" s="82"/>
      <c r="I11" s="82"/>
      <c r="J11" s="82"/>
      <c r="K11" s="82"/>
    </row>
    <row r="12" spans="1:12">
      <c r="A12" s="12" t="s">
        <v>207</v>
      </c>
      <c r="B12" s="12">
        <v>-1.8</v>
      </c>
      <c r="C12" s="12">
        <v>2.2000000000000002</v>
      </c>
      <c r="D12" s="82"/>
      <c r="E12" s="82"/>
      <c r="F12" s="82"/>
      <c r="G12" s="82"/>
      <c r="H12" s="82"/>
      <c r="I12" s="82"/>
      <c r="J12" s="82"/>
      <c r="K12" s="82"/>
    </row>
    <row r="13" spans="1:12">
      <c r="A13" s="12" t="s">
        <v>208</v>
      </c>
      <c r="B13" s="12">
        <v>5.3</v>
      </c>
      <c r="C13" s="12">
        <v>4.2</v>
      </c>
      <c r="D13" s="82"/>
      <c r="E13" s="82"/>
      <c r="F13" s="82"/>
      <c r="G13" s="82"/>
      <c r="H13" s="82"/>
      <c r="I13" s="82"/>
      <c r="J13" s="82"/>
      <c r="K13" s="82"/>
    </row>
    <row r="14" spans="1:12">
      <c r="A14" s="12" t="s">
        <v>209</v>
      </c>
      <c r="B14" s="12">
        <v>2.4</v>
      </c>
      <c r="C14" s="12">
        <v>3.4</v>
      </c>
      <c r="D14" s="82"/>
      <c r="E14" s="82"/>
      <c r="F14" s="82"/>
      <c r="G14" s="82"/>
      <c r="H14" s="82"/>
      <c r="I14" s="82"/>
      <c r="J14" s="82"/>
      <c r="K14" s="82"/>
    </row>
    <row r="15" spans="1:12">
      <c r="A15" s="12" t="s">
        <v>210</v>
      </c>
      <c r="B15" s="12">
        <v>10</v>
      </c>
      <c r="C15" s="12">
        <v>3.9</v>
      </c>
      <c r="D15" s="82"/>
      <c r="E15" s="82"/>
      <c r="F15" s="82"/>
      <c r="G15" s="82"/>
      <c r="H15" s="82"/>
      <c r="I15" s="82"/>
      <c r="J15" s="82"/>
      <c r="K15" s="82"/>
    </row>
    <row r="16" spans="1:12">
      <c r="A16" s="12" t="s">
        <v>211</v>
      </c>
      <c r="B16" s="12">
        <v>12</v>
      </c>
      <c r="C16" s="12">
        <v>4.5</v>
      </c>
      <c r="D16" s="82"/>
      <c r="E16" s="82"/>
      <c r="F16" s="82"/>
      <c r="G16" s="82"/>
      <c r="H16" s="82"/>
      <c r="I16" s="82"/>
      <c r="J16" s="82"/>
      <c r="K16" s="82"/>
    </row>
    <row r="17" spans="1:11">
      <c r="A17" s="12" t="s">
        <v>212</v>
      </c>
      <c r="B17" s="12">
        <v>17.8</v>
      </c>
      <c r="C17" s="12">
        <v>6.6</v>
      </c>
      <c r="D17" s="82"/>
      <c r="E17" s="82"/>
      <c r="F17" s="82"/>
      <c r="G17" s="82"/>
      <c r="H17" s="82"/>
      <c r="I17" s="82"/>
      <c r="J17" s="82"/>
      <c r="K17" s="82"/>
    </row>
    <row r="18" spans="1:11">
      <c r="A18" s="12" t="s">
        <v>213</v>
      </c>
      <c r="B18" s="12">
        <v>18.600000000000001</v>
      </c>
      <c r="C18" s="12">
        <v>5.6</v>
      </c>
      <c r="D18" s="82"/>
      <c r="E18" s="82"/>
      <c r="F18" s="82"/>
      <c r="G18" s="82"/>
      <c r="H18" s="82"/>
      <c r="I18" s="82"/>
      <c r="J18" s="82"/>
      <c r="K18" s="82"/>
    </row>
    <row r="19" spans="1:11">
      <c r="A19" s="12" t="s">
        <v>214</v>
      </c>
      <c r="B19" s="12">
        <v>14.4</v>
      </c>
      <c r="C19" s="12">
        <v>5.0999999999999996</v>
      </c>
      <c r="D19" s="82"/>
      <c r="E19" s="82"/>
      <c r="F19" s="82"/>
      <c r="G19" s="82"/>
      <c r="H19" s="82"/>
      <c r="I19" s="82"/>
      <c r="J19" s="82"/>
      <c r="K19" s="82"/>
    </row>
    <row r="20" spans="1:11">
      <c r="A20" s="12" t="s">
        <v>215</v>
      </c>
      <c r="B20" s="12">
        <v>9.49</v>
      </c>
      <c r="C20" s="12">
        <v>2.6</v>
      </c>
      <c r="D20" s="82"/>
      <c r="E20" s="82"/>
      <c r="F20" s="82"/>
      <c r="G20" s="82"/>
      <c r="H20" s="82"/>
      <c r="I20" s="82"/>
      <c r="J20" s="82"/>
      <c r="K20" s="82"/>
    </row>
    <row r="21" spans="1:11">
      <c r="A21" s="12" t="s">
        <v>216</v>
      </c>
      <c r="B21" s="12">
        <v>2.68</v>
      </c>
      <c r="C21" s="12">
        <v>3</v>
      </c>
      <c r="D21" s="82"/>
      <c r="E21" s="82"/>
      <c r="F21" s="82"/>
      <c r="G21" s="82"/>
      <c r="H21" s="82"/>
      <c r="I21" s="82"/>
      <c r="J21" s="82"/>
      <c r="K21" s="82"/>
    </row>
    <row r="22" spans="1:11">
      <c r="A22" s="12" t="s">
        <v>217</v>
      </c>
      <c r="B22" s="12">
        <v>-2.12</v>
      </c>
      <c r="C22" s="12">
        <v>1</v>
      </c>
      <c r="D22" s="82"/>
      <c r="E22" s="82"/>
      <c r="F22" s="82"/>
      <c r="G22" s="82"/>
      <c r="H22" s="82"/>
      <c r="I22" s="82"/>
      <c r="J22" s="82"/>
      <c r="K22" s="82"/>
    </row>
    <row r="23" spans="1:11">
      <c r="A23" s="12" t="s">
        <v>218</v>
      </c>
      <c r="B23" s="12">
        <v>-7.7</v>
      </c>
      <c r="C23" s="12">
        <v>1.9</v>
      </c>
      <c r="D23" s="82"/>
      <c r="E23" s="82"/>
      <c r="F23" s="82"/>
      <c r="G23" s="82"/>
      <c r="H23" s="82"/>
      <c r="I23" s="82"/>
      <c r="J23" s="82"/>
      <c r="K23" s="82"/>
    </row>
    <row r="24" spans="1:11">
      <c r="A24" s="12" t="s">
        <v>219</v>
      </c>
      <c r="B24" s="12">
        <v>-7.3</v>
      </c>
      <c r="C24" s="12">
        <v>0.6</v>
      </c>
    </row>
    <row r="25" spans="1:11">
      <c r="A25" s="12" t="s">
        <v>220</v>
      </c>
      <c r="B25" s="12">
        <v>-1.5</v>
      </c>
      <c r="C25" s="12">
        <v>1.6</v>
      </c>
    </row>
    <row r="26" spans="1:11">
      <c r="A26" s="12" t="s">
        <v>221</v>
      </c>
      <c r="B26" s="12">
        <v>10.6</v>
      </c>
      <c r="C26" s="12">
        <v>3.1</v>
      </c>
    </row>
    <row r="27" spans="1:11">
      <c r="A27" s="12" t="s">
        <v>222</v>
      </c>
      <c r="B27" s="12">
        <v>12.7</v>
      </c>
      <c r="C27" s="12">
        <v>4.4000000000000004</v>
      </c>
    </row>
    <row r="28" spans="1:11">
      <c r="A28" s="12" t="s">
        <v>223</v>
      </c>
      <c r="B28" s="12">
        <v>7.2</v>
      </c>
      <c r="C28" s="12">
        <v>3.3</v>
      </c>
    </row>
    <row r="29" spans="1:11">
      <c r="A29" s="12" t="s">
        <v>224</v>
      </c>
      <c r="B29" s="12">
        <v>1.1000000000000001</v>
      </c>
      <c r="C29" s="12">
        <v>1.7</v>
      </c>
    </row>
    <row r="30" spans="1:11">
      <c r="A30" s="12" t="s">
        <v>225</v>
      </c>
      <c r="B30" s="12">
        <v>6.2</v>
      </c>
      <c r="C30" s="12">
        <v>1.9</v>
      </c>
    </row>
    <row r="31" spans="1:11">
      <c r="A31" s="12" t="s">
        <v>226</v>
      </c>
      <c r="B31" s="12">
        <v>2.2000000000000002</v>
      </c>
      <c r="C31" s="12">
        <v>3.3</v>
      </c>
    </row>
    <row r="32" spans="1:11">
      <c r="A32" s="12" t="s">
        <v>227</v>
      </c>
      <c r="B32" s="12">
        <v>8.9</v>
      </c>
      <c r="C32" s="12">
        <v>6.2</v>
      </c>
    </row>
    <row r="33" spans="1:3">
      <c r="A33" s="12" t="s">
        <v>228</v>
      </c>
      <c r="B33" s="12">
        <v>18</v>
      </c>
      <c r="C33" s="12">
        <v>5.3</v>
      </c>
    </row>
    <row r="34" spans="1:3">
      <c r="A34" s="12" t="s">
        <v>229</v>
      </c>
      <c r="B34" s="12">
        <v>10</v>
      </c>
      <c r="C34" s="12">
        <v>4.3</v>
      </c>
    </row>
    <row r="35" spans="1:3">
      <c r="A35" s="12" t="s">
        <v>230</v>
      </c>
      <c r="B35" s="12">
        <v>14.1</v>
      </c>
      <c r="C35" s="12">
        <v>3.9</v>
      </c>
    </row>
    <row r="36" spans="1:3">
      <c r="A36" s="12" t="s">
        <v>231</v>
      </c>
      <c r="B36" s="12">
        <v>1.3</v>
      </c>
      <c r="C36" s="12">
        <v>3.8</v>
      </c>
    </row>
    <row r="37" spans="1:3">
      <c r="A37" s="12" t="s">
        <v>232</v>
      </c>
      <c r="B37" s="12">
        <v>10.7</v>
      </c>
      <c r="C37" s="12">
        <v>4.0999999999999996</v>
      </c>
    </row>
    <row r="38" spans="1:3">
      <c r="A38" s="12" t="s">
        <v>122</v>
      </c>
      <c r="B38" s="12">
        <v>5</v>
      </c>
      <c r="C38" s="12">
        <v>3.9</v>
      </c>
    </row>
    <row r="39" spans="1:3">
      <c r="A39" s="12" t="s">
        <v>233</v>
      </c>
      <c r="B39" s="12">
        <v>14.1</v>
      </c>
      <c r="C39" s="12">
        <v>4.5</v>
      </c>
    </row>
    <row r="40" spans="1:3">
      <c r="A40" s="12" t="s">
        <v>234</v>
      </c>
      <c r="B40" s="12">
        <v>4.2</v>
      </c>
      <c r="C40" s="12">
        <v>4.7</v>
      </c>
    </row>
    <row r="41" spans="1:3">
      <c r="A41" s="12" t="s">
        <v>235</v>
      </c>
      <c r="B41" s="12">
        <v>12.1</v>
      </c>
      <c r="C41" s="12">
        <v>4.8</v>
      </c>
    </row>
    <row r="42" spans="1:3">
      <c r="A42" s="12" t="s">
        <v>132</v>
      </c>
      <c r="B42" s="12">
        <v>12.7</v>
      </c>
      <c r="C42" s="12">
        <v>5.2</v>
      </c>
    </row>
    <row r="43" spans="1:3">
      <c r="A43" s="12" t="s">
        <v>236</v>
      </c>
      <c r="B43" s="12">
        <v>7.6</v>
      </c>
      <c r="C43" s="12">
        <v>4.8</v>
      </c>
    </row>
    <row r="44" spans="1:3">
      <c r="A44" s="12" t="s">
        <v>237</v>
      </c>
      <c r="B44" s="12">
        <v>4</v>
      </c>
      <c r="C44" s="12">
        <v>3.9</v>
      </c>
    </row>
    <row r="45" spans="1:3">
      <c r="A45" s="12" t="s">
        <v>238</v>
      </c>
      <c r="B45" s="12">
        <v>11.4</v>
      </c>
      <c r="C45" s="12">
        <v>5.3</v>
      </c>
    </row>
    <row r="46" spans="1:3">
      <c r="A46" s="12" t="s">
        <v>142</v>
      </c>
      <c r="B46" s="12">
        <v>7.8</v>
      </c>
      <c r="C46" s="12">
        <v>5.6</v>
      </c>
    </row>
    <row r="47" spans="1:3">
      <c r="A47" s="12" t="s">
        <v>239</v>
      </c>
      <c r="B47" s="12">
        <v>4</v>
      </c>
      <c r="C47" s="12">
        <v>4.8</v>
      </c>
    </row>
    <row r="48" spans="1:3">
      <c r="A48" s="12" t="s">
        <v>240</v>
      </c>
      <c r="B48" s="12">
        <v>8.3000000000000007</v>
      </c>
      <c r="C48" s="12">
        <v>4.3</v>
      </c>
    </row>
    <row r="49" spans="1:3">
      <c r="A49" s="12" t="s">
        <v>241</v>
      </c>
      <c r="B49" s="12">
        <v>11.4</v>
      </c>
      <c r="C49" s="12">
        <v>4.7</v>
      </c>
    </row>
    <row r="50" spans="1:3">
      <c r="A50" s="12" t="s">
        <v>152</v>
      </c>
      <c r="B50" s="12">
        <v>10.8</v>
      </c>
      <c r="C50" s="12">
        <v>3.9</v>
      </c>
    </row>
    <row r="51" spans="1:3">
      <c r="A51" s="12" t="s">
        <v>242</v>
      </c>
      <c r="B51" s="12">
        <v>1.2</v>
      </c>
      <c r="C51" s="12">
        <v>1.8</v>
      </c>
    </row>
    <row r="52" spans="1:3">
      <c r="A52" s="12" t="s">
        <v>243</v>
      </c>
      <c r="B52" s="12">
        <v>-3</v>
      </c>
      <c r="C52" s="12">
        <v>-0.5</v>
      </c>
    </row>
    <row r="53" spans="1:3">
      <c r="A53" s="12" t="s">
        <v>244</v>
      </c>
      <c r="B53" s="12">
        <v>-32.200000000000003</v>
      </c>
      <c r="C53" s="12">
        <v>-5.3</v>
      </c>
    </row>
    <row r="54" spans="1:3">
      <c r="A54" s="12" t="s">
        <v>162</v>
      </c>
      <c r="B54" s="12">
        <v>-35.5</v>
      </c>
      <c r="C54" s="12">
        <v>-6.3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7030A0"/>
  </sheetPr>
  <dimension ref="A1:K37"/>
  <sheetViews>
    <sheetView topLeftCell="J1" workbookViewId="0">
      <selection activeCell="V32" sqref="V32"/>
    </sheetView>
  </sheetViews>
  <sheetFormatPr defaultRowHeight="15"/>
  <cols>
    <col min="1" max="1" width="16.42578125" style="2" bestFit="1" customWidth="1"/>
    <col min="2" max="2" width="27.7109375" style="2" customWidth="1"/>
    <col min="3" max="3" width="33.42578125" style="2" customWidth="1"/>
    <col min="4" max="4" width="27" style="2" customWidth="1"/>
    <col min="5" max="5" width="16.140625" style="2" customWidth="1"/>
    <col min="6" max="6" width="16.7109375" style="2" customWidth="1"/>
    <col min="7" max="11" width="16.140625" style="2" customWidth="1"/>
    <col min="12" max="16384" width="9.140625" style="2"/>
  </cols>
  <sheetData>
    <row r="1" spans="1:11" ht="15" customHeight="1">
      <c r="B1" s="104" t="s">
        <v>0</v>
      </c>
      <c r="C1" s="104" t="s">
        <v>2</v>
      </c>
      <c r="D1" s="104" t="s">
        <v>37</v>
      </c>
      <c r="F1" s="104" t="s">
        <v>40</v>
      </c>
    </row>
    <row r="2" spans="1:11">
      <c r="B2" s="104"/>
      <c r="C2" s="104"/>
      <c r="D2" s="104"/>
      <c r="F2" s="104"/>
    </row>
    <row r="3" spans="1:11">
      <c r="B3" s="104"/>
      <c r="C3" s="105"/>
      <c r="D3" s="105"/>
      <c r="F3" s="105"/>
    </row>
    <row r="4" spans="1:11">
      <c r="B4" s="5" t="s">
        <v>1</v>
      </c>
      <c r="C4" s="3" t="s">
        <v>3</v>
      </c>
      <c r="D4" s="3" t="s">
        <v>38</v>
      </c>
      <c r="E4" s="83" t="s">
        <v>39</v>
      </c>
      <c r="F4" s="4" t="s">
        <v>41</v>
      </c>
    </row>
    <row r="5" spans="1:11">
      <c r="A5" s="6" t="s">
        <v>4</v>
      </c>
      <c r="B5" s="9">
        <v>-6.4540816014284079</v>
      </c>
      <c r="C5" s="9">
        <v>21.340845693242976</v>
      </c>
      <c r="D5" s="9">
        <v>-1.9096712784932333</v>
      </c>
      <c r="E5" s="9">
        <v>13.258626023714099</v>
      </c>
      <c r="F5" s="9">
        <v>-2.8148477117449557</v>
      </c>
      <c r="G5" s="9"/>
      <c r="H5" s="9"/>
      <c r="I5" s="9"/>
      <c r="J5" s="9"/>
      <c r="K5" s="9"/>
    </row>
    <row r="6" spans="1:11">
      <c r="A6" s="7" t="s">
        <v>5</v>
      </c>
      <c r="B6" s="10">
        <v>-9.8164265383233413</v>
      </c>
      <c r="C6" s="10">
        <v>11.681399481830136</v>
      </c>
      <c r="D6" s="10">
        <v>-1.0254092500323393</v>
      </c>
      <c r="E6" s="10">
        <v>5.6696927377025297</v>
      </c>
      <c r="F6" s="10">
        <v>-0.11190191310478606</v>
      </c>
      <c r="G6" s="10"/>
      <c r="H6" s="10"/>
      <c r="I6" s="10"/>
      <c r="J6" s="10"/>
      <c r="K6" s="10"/>
    </row>
    <row r="7" spans="1:11">
      <c r="A7" s="7" t="s">
        <v>6</v>
      </c>
      <c r="B7" s="10">
        <v>-12.582540673701015</v>
      </c>
      <c r="C7" s="10">
        <v>41.261025131509157</v>
      </c>
      <c r="D7" s="10">
        <v>-3.6252109976849498</v>
      </c>
      <c r="E7" s="10">
        <v>14.081081575306143</v>
      </c>
      <c r="F7" s="10">
        <v>-4.3817697507573588</v>
      </c>
      <c r="G7" s="10"/>
      <c r="H7" s="10"/>
      <c r="I7" s="10"/>
      <c r="J7" s="10"/>
      <c r="K7" s="10"/>
    </row>
    <row r="8" spans="1:11">
      <c r="A8" s="7" t="s">
        <v>7</v>
      </c>
      <c r="B8" s="10">
        <v>-2.873928998957731</v>
      </c>
      <c r="C8" s="10">
        <v>36.235944360490706</v>
      </c>
      <c r="D8" s="10">
        <v>-4.0337563374543368</v>
      </c>
      <c r="E8" s="10">
        <v>7.2397698742280552</v>
      </c>
      <c r="F8" s="10">
        <v>-10.878289820135047</v>
      </c>
      <c r="G8" s="10"/>
      <c r="H8" s="10"/>
      <c r="I8" s="10"/>
      <c r="J8" s="10"/>
      <c r="K8" s="10"/>
    </row>
    <row r="9" spans="1:11">
      <c r="A9" s="7" t="s">
        <v>8</v>
      </c>
      <c r="B9" s="10">
        <v>-6.384606846300878</v>
      </c>
      <c r="C9" s="10">
        <v>14.401382919977912</v>
      </c>
      <c r="D9" s="10">
        <v>-0.99993842097428631</v>
      </c>
      <c r="E9" s="10">
        <v>4.9224708360309144</v>
      </c>
      <c r="F9" s="10">
        <v>2.7956111497923226</v>
      </c>
      <c r="G9" s="10"/>
      <c r="H9" s="10"/>
      <c r="I9" s="10"/>
      <c r="J9" s="10"/>
      <c r="K9" s="10"/>
    </row>
    <row r="10" spans="1:11">
      <c r="A10" s="7" t="s">
        <v>9</v>
      </c>
      <c r="B10" s="10">
        <v>-13.313674988971602</v>
      </c>
      <c r="C10" s="10">
        <v>21.546157225434527</v>
      </c>
      <c r="D10" s="10">
        <v>-2.5364782670498287</v>
      </c>
      <c r="E10" s="10">
        <v>28.352201718305775</v>
      </c>
      <c r="F10" s="10">
        <v>7.5838942193403396</v>
      </c>
      <c r="G10" s="10"/>
      <c r="H10" s="10"/>
      <c r="I10" s="10"/>
      <c r="J10" s="10"/>
      <c r="K10" s="10"/>
    </row>
    <row r="11" spans="1:11">
      <c r="A11" s="7" t="s">
        <v>10</v>
      </c>
      <c r="B11" s="10"/>
      <c r="C11" s="10">
        <v>17.992215423342572</v>
      </c>
      <c r="D11" s="10"/>
      <c r="E11" s="10">
        <v>3.1267932549432156</v>
      </c>
      <c r="F11" s="10">
        <v>5.2660939446066335</v>
      </c>
      <c r="G11" s="10"/>
      <c r="H11" s="10"/>
      <c r="I11" s="10"/>
      <c r="J11" s="10"/>
      <c r="K11" s="10"/>
    </row>
    <row r="12" spans="1:11">
      <c r="A12" s="7" t="s">
        <v>11</v>
      </c>
      <c r="B12" s="10">
        <v>-25.053424535421243</v>
      </c>
      <c r="C12" s="10">
        <v>51.37309501639308</v>
      </c>
      <c r="D12" s="10">
        <v>-7.671888478534588</v>
      </c>
      <c r="E12" s="10">
        <v>49.733380899203496</v>
      </c>
      <c r="F12" s="10">
        <v>17.75836659975284</v>
      </c>
      <c r="G12" s="10"/>
      <c r="H12" s="10"/>
      <c r="I12" s="10"/>
      <c r="J12" s="10"/>
      <c r="K12" s="10"/>
    </row>
    <row r="13" spans="1:11">
      <c r="A13" s="7" t="s">
        <v>12</v>
      </c>
      <c r="B13" s="10">
        <v>-10.999010537188347</v>
      </c>
      <c r="C13" s="10">
        <v>69.557393926023963</v>
      </c>
      <c r="D13" s="10">
        <v>-8.477251738819028</v>
      </c>
      <c r="E13" s="10">
        <v>27.891776431214794</v>
      </c>
      <c r="F13" s="10">
        <v>6.8542988405162983</v>
      </c>
      <c r="G13" s="10"/>
      <c r="H13" s="10"/>
      <c r="I13" s="10"/>
      <c r="J13" s="10"/>
      <c r="K13" s="10"/>
    </row>
    <row r="14" spans="1:11">
      <c r="A14" s="7" t="s">
        <v>13</v>
      </c>
      <c r="B14" s="10">
        <v>-3.8409642032037006</v>
      </c>
      <c r="C14" s="10">
        <v>14.360478969715585</v>
      </c>
      <c r="D14" s="10">
        <v>-1.3916207395781595</v>
      </c>
      <c r="E14" s="10">
        <v>4.9346981271644879</v>
      </c>
      <c r="F14" s="10">
        <v>1.0652702936766081</v>
      </c>
      <c r="G14" s="10"/>
      <c r="H14" s="10"/>
      <c r="I14" s="10"/>
      <c r="J14" s="10"/>
      <c r="K14" s="10"/>
    </row>
    <row r="15" spans="1:11">
      <c r="A15" s="7" t="s">
        <v>14</v>
      </c>
      <c r="B15" s="10">
        <v>-4.033826363471249</v>
      </c>
      <c r="C15" s="10">
        <v>26.415969288263092</v>
      </c>
      <c r="D15" s="10">
        <v>-2.9420706546895152</v>
      </c>
      <c r="E15" s="10">
        <v>9.2973754864979803</v>
      </c>
      <c r="F15" s="10">
        <v>-2.4285831034976924</v>
      </c>
      <c r="G15" s="10"/>
      <c r="H15" s="10"/>
      <c r="I15" s="10"/>
      <c r="J15" s="10"/>
      <c r="K15" s="10"/>
    </row>
    <row r="16" spans="1:11">
      <c r="A16" s="7" t="s">
        <v>15</v>
      </c>
      <c r="B16" s="10">
        <v>-26.586981030146873</v>
      </c>
      <c r="C16" s="10">
        <v>27.330571441437389</v>
      </c>
      <c r="D16" s="10">
        <v>-4.6588211359931559</v>
      </c>
      <c r="E16" s="10">
        <v>71.268336080999035</v>
      </c>
      <c r="F16" s="10">
        <v>22.234423818246501</v>
      </c>
      <c r="G16" s="10"/>
      <c r="H16" s="10"/>
      <c r="I16" s="10"/>
      <c r="J16" s="10"/>
      <c r="K16" s="10"/>
    </row>
    <row r="17" spans="1:11">
      <c r="A17" s="7" t="s">
        <v>16</v>
      </c>
      <c r="B17" s="10">
        <v>-28.097678190196397</v>
      </c>
      <c r="C17" s="10">
        <v>43.993136907478274</v>
      </c>
      <c r="D17" s="10">
        <v>-6.8639895921660816</v>
      </c>
      <c r="E17" s="10">
        <v>44.907551805447802</v>
      </c>
      <c r="F17" s="10">
        <v>14.716234579074705</v>
      </c>
      <c r="G17" s="10"/>
      <c r="H17" s="10"/>
      <c r="I17" s="10"/>
      <c r="J17" s="10"/>
      <c r="K17" s="10"/>
    </row>
    <row r="18" spans="1:11">
      <c r="A18" s="7" t="s">
        <v>17</v>
      </c>
      <c r="B18" s="10">
        <v>-14.795518862323764</v>
      </c>
      <c r="C18" s="10">
        <v>94.545498430052888</v>
      </c>
      <c r="D18" s="10">
        <v>-10.309780058154018</v>
      </c>
      <c r="E18" s="10">
        <v>10.493904468765246</v>
      </c>
      <c r="F18" s="10">
        <v>-15.695416312217267</v>
      </c>
      <c r="G18" s="10"/>
      <c r="H18" s="10"/>
      <c r="I18" s="10"/>
      <c r="J18" s="10"/>
      <c r="K18" s="10"/>
    </row>
    <row r="19" spans="1:11">
      <c r="A19" s="7" t="s">
        <v>18</v>
      </c>
      <c r="B19" s="10">
        <v>-17.32637364367292</v>
      </c>
      <c r="C19" s="10">
        <v>26.526832221848757</v>
      </c>
      <c r="D19" s="10">
        <v>-1.7568092294606774</v>
      </c>
      <c r="E19" s="10">
        <v>5.5277343805000738</v>
      </c>
      <c r="F19" s="10">
        <v>0.81322793441486552</v>
      </c>
      <c r="G19" s="10"/>
      <c r="H19" s="10"/>
      <c r="I19" s="10"/>
      <c r="J19" s="10"/>
      <c r="K19" s="10"/>
    </row>
    <row r="20" spans="1:11">
      <c r="A20" s="7" t="s">
        <v>19</v>
      </c>
      <c r="B20" s="10">
        <v>-7.2250923850090132</v>
      </c>
      <c r="C20" s="10">
        <v>25.938331565529694</v>
      </c>
      <c r="D20" s="10">
        <v>-2.0888597518189771</v>
      </c>
      <c r="E20" s="10">
        <v>8.8874211550285374</v>
      </c>
      <c r="F20" s="10">
        <v>-1.1351160237443942</v>
      </c>
      <c r="G20" s="10"/>
      <c r="H20" s="10"/>
      <c r="I20" s="10"/>
      <c r="J20" s="10"/>
      <c r="K20" s="10"/>
    </row>
    <row r="21" spans="1:11">
      <c r="A21" s="7" t="s">
        <v>20</v>
      </c>
      <c r="B21" s="10">
        <v>-8.3420149480851755</v>
      </c>
      <c r="C21" s="10">
        <v>34.927229416250398</v>
      </c>
      <c r="D21" s="10">
        <v>-3.7827237274681669</v>
      </c>
      <c r="E21" s="10">
        <v>11.052726201822377</v>
      </c>
      <c r="F21" s="10">
        <v>-4.9285195103898953</v>
      </c>
      <c r="G21" s="10"/>
      <c r="H21" s="10"/>
      <c r="I21" s="10"/>
      <c r="J21" s="10"/>
      <c r="K21" s="10"/>
    </row>
    <row r="22" spans="1:11">
      <c r="A22" s="7" t="s">
        <v>21</v>
      </c>
      <c r="B22" s="10">
        <v>-24.391005693968669</v>
      </c>
      <c r="C22" s="10">
        <v>27.08004117281234</v>
      </c>
      <c r="D22" s="10">
        <v>-3.3147107757251564</v>
      </c>
      <c r="E22" s="10">
        <v>14.060568603213843</v>
      </c>
      <c r="F22" s="10">
        <v>-5.884111721636212</v>
      </c>
      <c r="G22" s="10"/>
      <c r="H22" s="10"/>
      <c r="I22" s="10"/>
      <c r="J22" s="10"/>
      <c r="K22" s="10"/>
    </row>
    <row r="23" spans="1:11">
      <c r="A23" s="7" t="s">
        <v>22</v>
      </c>
      <c r="B23" s="10">
        <v>-15.31686242739152</v>
      </c>
      <c r="C23" s="10">
        <v>21.638348533626925</v>
      </c>
      <c r="D23" s="10">
        <v>-2.8490997130741236</v>
      </c>
      <c r="E23" s="10">
        <v>13.101663774326667</v>
      </c>
      <c r="F23" s="10">
        <v>15.550760833466907</v>
      </c>
      <c r="G23" s="10"/>
      <c r="H23" s="10"/>
      <c r="I23" s="10"/>
      <c r="J23" s="10"/>
      <c r="K23" s="10"/>
    </row>
    <row r="24" spans="1:11">
      <c r="A24" s="7" t="s">
        <v>23</v>
      </c>
      <c r="B24" s="10">
        <v>-8.1030420339289311</v>
      </c>
      <c r="C24" s="10">
        <v>24.392699409020068</v>
      </c>
      <c r="D24" s="10">
        <v>-2.2309638496857924</v>
      </c>
      <c r="E24" s="10">
        <v>11.213656517427403</v>
      </c>
      <c r="F24" s="10">
        <v>7.3170355513097833</v>
      </c>
      <c r="G24" s="10"/>
      <c r="H24" s="10"/>
      <c r="I24" s="10"/>
      <c r="J24" s="10"/>
      <c r="K24" s="10"/>
    </row>
    <row r="25" spans="1:11">
      <c r="A25" s="7" t="s">
        <v>24</v>
      </c>
      <c r="B25" s="10">
        <v>-18.265871171578098</v>
      </c>
      <c r="C25" s="10">
        <v>62.415842144633373</v>
      </c>
      <c r="D25" s="10">
        <v>-6.1358499053950633</v>
      </c>
      <c r="E25" s="10">
        <v>14.072357115419607</v>
      </c>
      <c r="F25" s="10">
        <v>-6.7815377150597422</v>
      </c>
      <c r="G25" s="10"/>
      <c r="H25" s="10"/>
      <c r="I25" s="10"/>
      <c r="J25" s="10"/>
      <c r="K25" s="10"/>
    </row>
    <row r="26" spans="1:11">
      <c r="A26" s="7" t="s">
        <v>25</v>
      </c>
      <c r="B26" s="10">
        <v>-23.261210386740707</v>
      </c>
      <c r="C26" s="10">
        <v>16.431518566355326</v>
      </c>
      <c r="D26" s="10">
        <v>-1.7938370976482942</v>
      </c>
      <c r="E26" s="10">
        <v>12.90211146323216</v>
      </c>
      <c r="F26" s="10">
        <v>5.8886079951375283</v>
      </c>
      <c r="G26" s="10"/>
      <c r="H26" s="10"/>
      <c r="I26" s="10"/>
      <c r="J26" s="10"/>
      <c r="K26" s="10"/>
    </row>
    <row r="27" spans="1:11">
      <c r="A27" s="7" t="s">
        <v>26</v>
      </c>
      <c r="B27" s="10">
        <v>-3.5236869904904822</v>
      </c>
      <c r="C27" s="10">
        <v>6.9690866595755168</v>
      </c>
      <c r="D27" s="10">
        <v>-0.48894749611075528</v>
      </c>
      <c r="E27" s="10">
        <v>9.0769561121785838</v>
      </c>
      <c r="F27" s="10">
        <v>-7.9862987821997899</v>
      </c>
      <c r="G27" s="10"/>
      <c r="H27" s="10"/>
      <c r="I27" s="10"/>
      <c r="J27" s="10"/>
      <c r="K27" s="10"/>
    </row>
    <row r="28" spans="1:11">
      <c r="A28" s="7" t="s">
        <v>27</v>
      </c>
      <c r="B28" s="10"/>
      <c r="C28" s="10">
        <v>53.734949786283472</v>
      </c>
      <c r="D28" s="10">
        <v>-9.6476319930740999</v>
      </c>
      <c r="E28" s="10">
        <v>18.464852652644485</v>
      </c>
      <c r="F28" s="10">
        <v>6.7583644492083668</v>
      </c>
      <c r="G28" s="10"/>
      <c r="H28" s="10"/>
      <c r="I28" s="10"/>
      <c r="J28" s="10"/>
      <c r="K28" s="10"/>
    </row>
    <row r="29" spans="1:11">
      <c r="A29" s="7" t="s">
        <v>28</v>
      </c>
      <c r="B29" s="10"/>
      <c r="C29" s="10">
        <v>46.682543882861424</v>
      </c>
      <c r="D29" s="10">
        <v>-5.6891782817323797</v>
      </c>
      <c r="E29" s="10">
        <v>47.328391746939133</v>
      </c>
      <c r="F29" s="10">
        <v>25.25913885003591</v>
      </c>
      <c r="G29" s="10"/>
      <c r="H29" s="10"/>
      <c r="I29" s="10"/>
      <c r="J29" s="10"/>
      <c r="K29" s="10"/>
    </row>
    <row r="30" spans="1:11">
      <c r="A30" s="7" t="s">
        <v>29</v>
      </c>
      <c r="B30" s="10">
        <v>-16.644674808423478</v>
      </c>
      <c r="C30" s="10">
        <v>70.096299257567097</v>
      </c>
      <c r="D30" s="10">
        <v>-7.9883214656207873</v>
      </c>
      <c r="E30" s="10">
        <v>12.883438035408338</v>
      </c>
      <c r="F30" s="10">
        <v>3.2687342928946768</v>
      </c>
      <c r="G30" s="10"/>
      <c r="H30" s="10"/>
      <c r="I30" s="10"/>
      <c r="J30" s="10"/>
      <c r="K30" s="10"/>
    </row>
    <row r="31" spans="1:11">
      <c r="A31" s="7" t="s">
        <v>30</v>
      </c>
      <c r="B31" s="10">
        <v>-3.6373675832131802</v>
      </c>
      <c r="C31" s="10">
        <v>32.774846712579141</v>
      </c>
      <c r="D31" s="10">
        <v>-4.2936163538266898</v>
      </c>
      <c r="E31" s="10">
        <v>15.816187142439054</v>
      </c>
      <c r="F31" s="10">
        <v>4.7433341143767214</v>
      </c>
      <c r="G31" s="10"/>
      <c r="H31" s="10"/>
      <c r="I31" s="10"/>
      <c r="J31" s="10"/>
      <c r="K31" s="10"/>
    </row>
    <row r="32" spans="1:11">
      <c r="A32" s="7" t="s">
        <v>31</v>
      </c>
      <c r="B32" s="10">
        <v>-19.13842479353799</v>
      </c>
      <c r="C32" s="10">
        <v>45.88537168560606</v>
      </c>
      <c r="D32" s="10">
        <v>-5.2924187702178029</v>
      </c>
      <c r="E32" s="10">
        <v>20.566642992424246</v>
      </c>
      <c r="F32" s="10">
        <v>5.6513735199747508</v>
      </c>
      <c r="G32" s="10"/>
      <c r="H32" s="10"/>
      <c r="I32" s="10"/>
      <c r="J32" s="10"/>
      <c r="K32" s="10"/>
    </row>
    <row r="33" spans="1:11">
      <c r="A33" s="7" t="s">
        <v>32</v>
      </c>
      <c r="B33" s="10">
        <v>-20.728022181617121</v>
      </c>
      <c r="C33" s="10">
        <v>56.132262304904991</v>
      </c>
      <c r="D33" s="10">
        <v>-6.5999528166435022</v>
      </c>
      <c r="E33" s="10">
        <v>31.027554226749238</v>
      </c>
      <c r="F33" s="10">
        <v>4.7394537270580361</v>
      </c>
      <c r="G33" s="10"/>
      <c r="H33" s="10"/>
      <c r="I33" s="10"/>
      <c r="J33" s="10"/>
      <c r="K33" s="10"/>
    </row>
    <row r="34" spans="1:11">
      <c r="A34" s="7" t="s">
        <v>33</v>
      </c>
      <c r="B34" s="10"/>
      <c r="C34" s="10">
        <v>68.288206205574454</v>
      </c>
      <c r="D34" s="10">
        <v>-6.6101672473436919</v>
      </c>
      <c r="E34" s="10">
        <v>2.3847246784083986</v>
      </c>
      <c r="F34" s="10">
        <v>9.8323992048641919</v>
      </c>
      <c r="G34" s="10"/>
      <c r="H34" s="10"/>
      <c r="I34" s="10"/>
      <c r="J34" s="10"/>
      <c r="K34" s="10"/>
    </row>
    <row r="35" spans="1:11">
      <c r="A35" s="7" t="s">
        <v>34</v>
      </c>
      <c r="B35" s="10">
        <v>-6.7205943090096536</v>
      </c>
      <c r="C35" s="10">
        <v>27.465597643903756</v>
      </c>
      <c r="D35" s="10">
        <v>-2.4248491767558491</v>
      </c>
      <c r="E35" s="10">
        <v>21.428450053315874</v>
      </c>
      <c r="F35" s="10">
        <v>-2.3747111092155957</v>
      </c>
      <c r="G35" s="10"/>
      <c r="H35" s="10"/>
      <c r="I35" s="10"/>
      <c r="J35" s="10"/>
      <c r="K35" s="10"/>
    </row>
    <row r="36" spans="1:11">
      <c r="A36" s="7" t="s">
        <v>35</v>
      </c>
      <c r="B36" s="10">
        <v>-13.363793025216843</v>
      </c>
      <c r="C36" s="10">
        <v>35.398527320328071</v>
      </c>
      <c r="D36" s="10">
        <v>-3.3289429964791943</v>
      </c>
      <c r="E36" s="10">
        <v>19.093094223388977</v>
      </c>
      <c r="F36" s="10">
        <v>-0.55996131297659013</v>
      </c>
      <c r="G36" s="10"/>
      <c r="H36" s="10"/>
      <c r="I36" s="10"/>
      <c r="J36" s="10"/>
      <c r="K36" s="10"/>
    </row>
    <row r="37" spans="1:11">
      <c r="A37" s="8" t="s">
        <v>36</v>
      </c>
      <c r="B37" s="11">
        <v>-21.764098345963099</v>
      </c>
      <c r="C37" s="11">
        <v>59.700060015426715</v>
      </c>
      <c r="D37" s="11">
        <v>-5.3763629327636711</v>
      </c>
      <c r="E37" s="11">
        <v>21.152199680950574</v>
      </c>
      <c r="F37" s="11">
        <v>-8.3752378838301453</v>
      </c>
      <c r="G37" s="11"/>
      <c r="H37" s="11"/>
      <c r="I37" s="11"/>
      <c r="J37" s="11"/>
      <c r="K37" s="11"/>
    </row>
  </sheetData>
  <mergeCells count="4">
    <mergeCell ref="F1:F3"/>
    <mergeCell ref="B1:B3"/>
    <mergeCell ref="C1:C3"/>
    <mergeCell ref="D1:D3"/>
  </mergeCells>
  <pageMargins left="0.7" right="0.7" top="0.75" bottom="0.75" header="0.3" footer="0.3"/>
  <pageSetup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FF00"/>
  </sheetPr>
  <dimension ref="A2:P415"/>
  <sheetViews>
    <sheetView zoomScaleNormal="100" workbookViewId="0">
      <selection activeCell="D37" sqref="D37"/>
    </sheetView>
  </sheetViews>
  <sheetFormatPr defaultRowHeight="12.75"/>
  <cols>
    <col min="1" max="1" width="12.28515625" style="12" bestFit="1" customWidth="1"/>
    <col min="2" max="6" width="9.140625" style="12"/>
    <col min="7" max="7" width="8.140625" style="12" bestFit="1" customWidth="1"/>
    <col min="8" max="9" width="9.140625" style="12"/>
    <col min="10" max="16" width="9.140625" style="16"/>
    <col min="17" max="16384" width="9.140625" style="12"/>
  </cols>
  <sheetData>
    <row r="2" spans="1:8">
      <c r="A2" s="12" t="s">
        <v>42</v>
      </c>
    </row>
    <row r="3" spans="1:8">
      <c r="B3" s="12" t="s">
        <v>43</v>
      </c>
      <c r="C3" s="13" t="s">
        <v>44</v>
      </c>
      <c r="D3" s="13"/>
      <c r="E3" s="13"/>
      <c r="F3" s="13"/>
      <c r="G3" s="12" t="s">
        <v>45</v>
      </c>
      <c r="H3" s="12" t="s">
        <v>46</v>
      </c>
    </row>
    <row r="4" spans="1:8">
      <c r="A4" s="14">
        <v>39419</v>
      </c>
      <c r="B4" s="12">
        <v>24.47</v>
      </c>
      <c r="C4" s="15"/>
      <c r="D4" s="15"/>
      <c r="E4" s="15"/>
      <c r="F4" s="15"/>
      <c r="G4" s="14">
        <v>39417</v>
      </c>
      <c r="H4" s="12">
        <v>466.75</v>
      </c>
    </row>
    <row r="5" spans="1:8">
      <c r="A5" s="14">
        <v>39420</v>
      </c>
      <c r="B5" s="12">
        <v>24.39</v>
      </c>
      <c r="C5" s="15"/>
      <c r="D5" s="15"/>
      <c r="E5" s="15"/>
      <c r="F5" s="15"/>
      <c r="G5" s="14">
        <v>39448</v>
      </c>
      <c r="H5" s="12">
        <v>475.072</v>
      </c>
    </row>
    <row r="6" spans="1:8">
      <c r="A6" s="14">
        <v>39421</v>
      </c>
      <c r="B6" s="12">
        <v>24.53</v>
      </c>
      <c r="C6" s="15"/>
      <c r="D6" s="15"/>
      <c r="E6" s="15"/>
      <c r="F6" s="15"/>
      <c r="G6" s="14">
        <v>39479</v>
      </c>
      <c r="H6" s="12">
        <v>481.01100000000002</v>
      </c>
    </row>
    <row r="7" spans="1:8">
      <c r="A7" s="14">
        <v>39422</v>
      </c>
      <c r="B7" s="12">
        <v>24.5</v>
      </c>
      <c r="C7" s="15">
        <v>466.75</v>
      </c>
      <c r="D7" s="15"/>
      <c r="E7" s="15"/>
      <c r="F7" s="15"/>
      <c r="G7" s="14">
        <v>39508</v>
      </c>
      <c r="H7" s="12">
        <v>498.89</v>
      </c>
    </row>
    <row r="8" spans="1:8">
      <c r="A8" s="14">
        <v>39423</v>
      </c>
      <c r="B8" s="12">
        <v>24.48</v>
      </c>
      <c r="C8" s="15">
        <v>466.75</v>
      </c>
      <c r="D8" s="15"/>
      <c r="E8" s="15"/>
      <c r="F8" s="15"/>
      <c r="G8" s="14">
        <v>39539</v>
      </c>
      <c r="H8" s="12">
        <v>519.75800000000004</v>
      </c>
    </row>
    <row r="9" spans="1:8">
      <c r="A9" s="14">
        <v>39426</v>
      </c>
      <c r="B9" s="12">
        <v>24.43</v>
      </c>
      <c r="C9" s="15">
        <v>466.75</v>
      </c>
      <c r="D9" s="15"/>
      <c r="E9" s="15"/>
      <c r="F9" s="15"/>
      <c r="G9" s="14">
        <v>39569</v>
      </c>
      <c r="H9" s="12">
        <v>533.10900000000004</v>
      </c>
    </row>
    <row r="10" spans="1:8">
      <c r="A10" s="14">
        <v>39427</v>
      </c>
      <c r="B10" s="12">
        <v>24.47</v>
      </c>
      <c r="C10" s="15">
        <v>466.75</v>
      </c>
      <c r="D10" s="15"/>
      <c r="E10" s="15"/>
      <c r="F10" s="15"/>
      <c r="G10" s="14">
        <v>39600</v>
      </c>
      <c r="H10" s="12">
        <v>555.18200000000002</v>
      </c>
    </row>
    <row r="11" spans="1:8">
      <c r="A11" s="14">
        <v>39428</v>
      </c>
      <c r="B11" s="12">
        <v>24.44</v>
      </c>
      <c r="C11" s="15">
        <v>466.75</v>
      </c>
      <c r="D11" s="15"/>
      <c r="E11" s="15"/>
      <c r="F11" s="15"/>
      <c r="G11" s="14">
        <v>39630</v>
      </c>
      <c r="H11" s="12">
        <v>582.67899999999997</v>
      </c>
    </row>
    <row r="12" spans="1:8">
      <c r="A12" s="14">
        <v>39429</v>
      </c>
      <c r="B12" s="12">
        <v>24.5</v>
      </c>
      <c r="C12" s="15">
        <v>466.75</v>
      </c>
      <c r="D12" s="15"/>
      <c r="E12" s="15"/>
      <c r="F12" s="15"/>
      <c r="G12" s="14">
        <v>39661</v>
      </c>
      <c r="H12" s="12">
        <v>569.12300000000005</v>
      </c>
    </row>
    <row r="13" spans="1:8">
      <c r="A13" s="14">
        <v>39430</v>
      </c>
      <c r="B13" s="12">
        <v>24.68</v>
      </c>
      <c r="C13" s="15">
        <v>466.75</v>
      </c>
      <c r="D13" s="15"/>
      <c r="E13" s="15"/>
      <c r="F13" s="15"/>
      <c r="G13" s="14">
        <v>39692</v>
      </c>
      <c r="H13" s="12">
        <v>542.83900000000006</v>
      </c>
    </row>
    <row r="14" spans="1:8">
      <c r="A14" s="14">
        <v>39433</v>
      </c>
      <c r="B14" s="12">
        <v>24.71</v>
      </c>
      <c r="C14" s="15">
        <v>466.75</v>
      </c>
      <c r="D14" s="15"/>
      <c r="E14" s="15"/>
      <c r="F14" s="15"/>
      <c r="G14" s="14">
        <v>39722</v>
      </c>
      <c r="H14" s="12">
        <v>472.005</v>
      </c>
    </row>
    <row r="15" spans="1:8">
      <c r="A15" s="14">
        <v>39434</v>
      </c>
      <c r="B15" s="12">
        <v>24.7</v>
      </c>
      <c r="C15" s="15">
        <v>466.75</v>
      </c>
      <c r="D15" s="15"/>
      <c r="E15" s="15"/>
      <c r="F15" s="15"/>
      <c r="G15" s="14">
        <v>39753</v>
      </c>
      <c r="H15" s="12">
        <v>442.392</v>
      </c>
    </row>
    <row r="16" spans="1:8">
      <c r="A16" s="14">
        <v>39435</v>
      </c>
      <c r="B16" s="12">
        <v>24.73</v>
      </c>
      <c r="C16" s="15">
        <v>466.75</v>
      </c>
      <c r="D16" s="15"/>
      <c r="E16" s="15"/>
      <c r="F16" s="15"/>
      <c r="G16" s="14">
        <v>39783</v>
      </c>
      <c r="H16" s="12">
        <v>412.548</v>
      </c>
    </row>
    <row r="17" spans="1:8">
      <c r="A17" s="14">
        <v>39436</v>
      </c>
      <c r="B17" s="12">
        <v>24.78</v>
      </c>
      <c r="C17" s="15">
        <v>466.75</v>
      </c>
      <c r="D17" s="15"/>
      <c r="E17" s="15"/>
      <c r="F17" s="15"/>
      <c r="G17" s="14">
        <v>39814</v>
      </c>
      <c r="H17" s="12">
        <v>371.43900000000002</v>
      </c>
    </row>
    <row r="18" spans="1:8">
      <c r="A18" s="14">
        <v>39437</v>
      </c>
      <c r="B18" s="12">
        <v>24.73</v>
      </c>
      <c r="C18" s="15">
        <v>466.75</v>
      </c>
      <c r="D18" s="15"/>
      <c r="E18" s="15"/>
      <c r="F18" s="15"/>
      <c r="G18" s="14">
        <v>39845</v>
      </c>
      <c r="H18" s="12">
        <v>368.142</v>
      </c>
    </row>
    <row r="19" spans="1:8">
      <c r="A19" s="14">
        <v>39440</v>
      </c>
      <c r="B19" s="12">
        <v>24.72</v>
      </c>
      <c r="C19" s="15">
        <v>466.75</v>
      </c>
      <c r="D19" s="15"/>
      <c r="E19" s="15"/>
      <c r="F19" s="15"/>
      <c r="G19" s="14">
        <v>39873</v>
      </c>
      <c r="H19" s="12">
        <v>368.14499999999998</v>
      </c>
    </row>
    <row r="20" spans="1:8">
      <c r="A20" s="14">
        <v>39441</v>
      </c>
      <c r="B20" s="12">
        <v>24.72</v>
      </c>
      <c r="C20" s="15">
        <v>466.75</v>
      </c>
      <c r="D20" s="15"/>
      <c r="E20" s="15"/>
      <c r="F20" s="15"/>
      <c r="G20" s="14">
        <v>39904</v>
      </c>
      <c r="H20" s="12">
        <v>368.46499999999997</v>
      </c>
    </row>
    <row r="21" spans="1:8">
      <c r="A21" s="14">
        <v>39442</v>
      </c>
      <c r="B21" s="12">
        <v>24.64</v>
      </c>
      <c r="C21" s="15">
        <v>466.75</v>
      </c>
      <c r="D21" s="15"/>
      <c r="E21" s="15"/>
      <c r="F21" s="15"/>
      <c r="G21" s="14">
        <v>39934</v>
      </c>
      <c r="H21" s="12">
        <v>387.28199999999998</v>
      </c>
    </row>
    <row r="22" spans="1:8">
      <c r="A22" s="14">
        <v>39443</v>
      </c>
      <c r="B22" s="12">
        <v>24.61</v>
      </c>
      <c r="C22" s="15">
        <v>466.75</v>
      </c>
      <c r="D22" s="15"/>
      <c r="E22" s="15"/>
      <c r="F22" s="15"/>
      <c r="G22" s="14">
        <v>39965</v>
      </c>
      <c r="H22" s="12">
        <v>395.96899999999999</v>
      </c>
    </row>
    <row r="23" spans="1:8">
      <c r="A23" s="14">
        <v>39444</v>
      </c>
      <c r="B23" s="12">
        <v>24.49</v>
      </c>
      <c r="C23" s="15"/>
      <c r="D23" s="15"/>
      <c r="E23" s="15"/>
      <c r="F23" s="15"/>
    </row>
    <row r="24" spans="1:8">
      <c r="A24" s="14">
        <v>39447</v>
      </c>
      <c r="B24" s="12">
        <v>24.6</v>
      </c>
      <c r="C24" s="15"/>
      <c r="D24" s="15"/>
      <c r="E24" s="15"/>
      <c r="F24" s="15"/>
    </row>
    <row r="25" spans="1:8">
      <c r="A25" s="14">
        <v>39448</v>
      </c>
      <c r="B25" s="12">
        <v>24.64</v>
      </c>
      <c r="C25" s="15"/>
      <c r="D25" s="15"/>
      <c r="E25" s="15"/>
      <c r="F25" s="15"/>
    </row>
    <row r="26" spans="1:8">
      <c r="A26" s="14">
        <v>39449</v>
      </c>
      <c r="B26" s="12">
        <v>24.49</v>
      </c>
      <c r="C26" s="15"/>
      <c r="D26" s="15"/>
      <c r="E26" s="15"/>
      <c r="F26" s="15"/>
    </row>
    <row r="27" spans="1:8">
      <c r="A27" s="14">
        <v>39450</v>
      </c>
      <c r="B27" s="12">
        <v>24.46</v>
      </c>
      <c r="C27" s="15"/>
      <c r="D27" s="15"/>
      <c r="E27" s="15"/>
      <c r="F27" s="15"/>
    </row>
    <row r="28" spans="1:8">
      <c r="A28" s="14">
        <v>39451</v>
      </c>
      <c r="B28" s="12">
        <v>24.46</v>
      </c>
      <c r="C28" s="15">
        <v>475.072</v>
      </c>
      <c r="D28" s="15"/>
      <c r="E28" s="15"/>
      <c r="F28" s="15"/>
    </row>
    <row r="29" spans="1:8">
      <c r="A29" s="14">
        <v>39454</v>
      </c>
      <c r="B29" s="12">
        <v>24.5</v>
      </c>
      <c r="C29" s="15">
        <v>475.072</v>
      </c>
      <c r="D29" s="15"/>
      <c r="E29" s="15"/>
      <c r="F29" s="15"/>
    </row>
    <row r="30" spans="1:8">
      <c r="A30" s="14">
        <v>39455</v>
      </c>
      <c r="B30" s="12">
        <v>24.49</v>
      </c>
      <c r="C30" s="15">
        <v>475.072</v>
      </c>
      <c r="D30" s="15"/>
      <c r="E30" s="15"/>
      <c r="F30" s="15"/>
    </row>
    <row r="31" spans="1:8">
      <c r="A31" s="14">
        <v>39456</v>
      </c>
      <c r="B31" s="12">
        <v>24.48</v>
      </c>
      <c r="C31" s="15">
        <v>475.072</v>
      </c>
      <c r="D31" s="15"/>
      <c r="E31" s="15"/>
      <c r="F31" s="15"/>
    </row>
    <row r="32" spans="1:8">
      <c r="A32" s="14">
        <v>39457</v>
      </c>
      <c r="B32" s="12">
        <v>24.36</v>
      </c>
      <c r="C32" s="15">
        <v>475.072</v>
      </c>
      <c r="D32" s="15"/>
      <c r="E32" s="15"/>
      <c r="F32" s="15"/>
    </row>
    <row r="33" spans="1:6">
      <c r="A33" s="14">
        <v>39458</v>
      </c>
      <c r="B33" s="12">
        <v>24.38</v>
      </c>
      <c r="C33" s="15">
        <v>475.072</v>
      </c>
      <c r="D33" s="15"/>
      <c r="E33" s="15"/>
      <c r="F33" s="15"/>
    </row>
    <row r="34" spans="1:6">
      <c r="A34" s="14">
        <v>39461</v>
      </c>
      <c r="B34" s="12">
        <v>24.29</v>
      </c>
      <c r="C34" s="15">
        <v>475.072</v>
      </c>
      <c r="D34" s="15"/>
      <c r="E34" s="15"/>
      <c r="F34" s="15"/>
    </row>
    <row r="35" spans="1:6">
      <c r="A35" s="14">
        <v>39462</v>
      </c>
      <c r="B35" s="12">
        <v>24.35</v>
      </c>
      <c r="C35" s="15">
        <v>475.072</v>
      </c>
      <c r="D35" s="15"/>
      <c r="E35" s="15"/>
      <c r="F35" s="15"/>
    </row>
    <row r="36" spans="1:6">
      <c r="A36" s="14">
        <v>39463</v>
      </c>
      <c r="B36" s="12">
        <v>24.49</v>
      </c>
      <c r="C36" s="15">
        <v>475.072</v>
      </c>
      <c r="D36" s="15"/>
      <c r="E36" s="15"/>
      <c r="F36" s="15"/>
    </row>
    <row r="37" spans="1:6">
      <c r="A37" s="14">
        <v>39464</v>
      </c>
      <c r="B37" s="12">
        <v>24.5</v>
      </c>
      <c r="C37" s="15">
        <v>475.072</v>
      </c>
      <c r="D37" s="15"/>
      <c r="E37" s="15"/>
      <c r="F37" s="15"/>
    </row>
    <row r="38" spans="1:6">
      <c r="A38" s="14">
        <v>39465</v>
      </c>
      <c r="B38" s="12">
        <v>24.52</v>
      </c>
      <c r="C38" s="15">
        <v>475.072</v>
      </c>
      <c r="D38" s="15"/>
      <c r="E38" s="15"/>
      <c r="F38" s="15"/>
    </row>
    <row r="39" spans="1:6">
      <c r="A39" s="14">
        <v>39468</v>
      </c>
      <c r="B39" s="12">
        <v>24.74</v>
      </c>
      <c r="C39" s="15">
        <v>475.072</v>
      </c>
      <c r="D39" s="15"/>
      <c r="E39" s="15"/>
      <c r="F39" s="15"/>
    </row>
    <row r="40" spans="1:6">
      <c r="A40" s="14">
        <v>39469</v>
      </c>
      <c r="B40" s="12">
        <v>24.67</v>
      </c>
      <c r="C40" s="15">
        <v>475.072</v>
      </c>
      <c r="D40" s="15"/>
      <c r="E40" s="15"/>
      <c r="F40" s="15"/>
    </row>
    <row r="41" spans="1:6">
      <c r="A41" s="14">
        <v>39470</v>
      </c>
      <c r="B41" s="12">
        <v>24.67</v>
      </c>
      <c r="C41" s="15">
        <v>475.072</v>
      </c>
      <c r="D41" s="15"/>
      <c r="E41" s="15"/>
      <c r="F41" s="15"/>
    </row>
    <row r="42" spans="1:6">
      <c r="A42" s="14">
        <v>39471</v>
      </c>
      <c r="B42" s="12">
        <v>24.47</v>
      </c>
      <c r="C42" s="15">
        <v>475.072</v>
      </c>
      <c r="D42" s="15"/>
      <c r="E42" s="15"/>
      <c r="F42" s="15"/>
    </row>
    <row r="43" spans="1:6">
      <c r="A43" s="14">
        <v>39472</v>
      </c>
      <c r="B43" s="12">
        <v>24.54</v>
      </c>
      <c r="C43" s="15">
        <v>475.072</v>
      </c>
      <c r="D43" s="15"/>
      <c r="E43" s="15"/>
      <c r="F43" s="15"/>
    </row>
    <row r="44" spans="1:6">
      <c r="A44" s="14">
        <v>39475</v>
      </c>
      <c r="B44" s="12">
        <v>24.48</v>
      </c>
      <c r="C44" s="15"/>
      <c r="D44" s="15"/>
      <c r="E44" s="15"/>
      <c r="F44" s="15"/>
    </row>
    <row r="45" spans="1:6">
      <c r="A45" s="14">
        <v>39476</v>
      </c>
      <c r="B45" s="12">
        <v>24.48</v>
      </c>
      <c r="C45" s="15"/>
      <c r="D45" s="15"/>
      <c r="E45" s="15"/>
      <c r="F45" s="15"/>
    </row>
    <row r="46" spans="1:6">
      <c r="A46" s="14">
        <v>39477</v>
      </c>
      <c r="B46" s="12">
        <v>24.41</v>
      </c>
      <c r="C46" s="15"/>
      <c r="D46" s="15"/>
      <c r="E46" s="15"/>
      <c r="F46" s="15"/>
    </row>
    <row r="47" spans="1:6">
      <c r="A47" s="14">
        <v>39478</v>
      </c>
      <c r="B47" s="12">
        <v>24.44</v>
      </c>
      <c r="C47" s="15"/>
      <c r="D47" s="15"/>
      <c r="E47" s="15"/>
      <c r="F47" s="15"/>
    </row>
    <row r="48" spans="1:6">
      <c r="A48" s="14">
        <v>39479</v>
      </c>
      <c r="B48" s="12">
        <v>24.49</v>
      </c>
      <c r="C48" s="15"/>
      <c r="D48" s="15"/>
      <c r="E48" s="15"/>
      <c r="F48" s="15"/>
    </row>
    <row r="49" spans="1:6">
      <c r="A49" s="14">
        <v>39482</v>
      </c>
      <c r="B49" s="12">
        <v>24.49</v>
      </c>
      <c r="C49" s="15">
        <v>481.01100000000002</v>
      </c>
      <c r="D49" s="15"/>
      <c r="E49" s="15"/>
      <c r="F49" s="15"/>
    </row>
    <row r="50" spans="1:6">
      <c r="A50" s="14">
        <v>39483</v>
      </c>
      <c r="B50" s="12">
        <v>24.63</v>
      </c>
      <c r="C50" s="15">
        <v>481.01100000000002</v>
      </c>
      <c r="D50" s="15"/>
      <c r="E50" s="15"/>
      <c r="F50" s="15"/>
    </row>
    <row r="51" spans="1:6">
      <c r="A51" s="14">
        <v>39484</v>
      </c>
      <c r="B51" s="12">
        <v>24.64</v>
      </c>
      <c r="C51" s="15">
        <v>481.01100000000002</v>
      </c>
      <c r="D51" s="15"/>
      <c r="E51" s="15"/>
      <c r="F51" s="15"/>
    </row>
    <row r="52" spans="1:6">
      <c r="A52" s="14">
        <v>39485</v>
      </c>
      <c r="B52" s="12">
        <v>24.79</v>
      </c>
      <c r="C52" s="15">
        <v>481.01100000000002</v>
      </c>
      <c r="D52" s="15"/>
      <c r="E52" s="15"/>
      <c r="F52" s="15"/>
    </row>
    <row r="53" spans="1:6">
      <c r="A53" s="14">
        <v>39486</v>
      </c>
      <c r="B53" s="12">
        <v>24.74</v>
      </c>
      <c r="C53" s="15">
        <v>481.01100000000002</v>
      </c>
      <c r="D53" s="15"/>
      <c r="E53" s="15"/>
      <c r="F53" s="15"/>
    </row>
    <row r="54" spans="1:6">
      <c r="A54" s="14">
        <v>39489</v>
      </c>
      <c r="B54" s="12">
        <v>24.69</v>
      </c>
      <c r="C54" s="15">
        <v>481.01100000000002</v>
      </c>
      <c r="D54" s="15"/>
      <c r="E54" s="15"/>
      <c r="F54" s="15"/>
    </row>
    <row r="55" spans="1:6">
      <c r="A55" s="14">
        <v>39490</v>
      </c>
      <c r="B55" s="12">
        <v>24.63</v>
      </c>
      <c r="C55" s="15">
        <v>481.01100000000002</v>
      </c>
      <c r="D55" s="15"/>
      <c r="E55" s="15"/>
      <c r="F55" s="15"/>
    </row>
    <row r="56" spans="1:6">
      <c r="A56" s="14">
        <v>39491</v>
      </c>
      <c r="B56" s="12">
        <v>24.66</v>
      </c>
      <c r="C56" s="15">
        <v>481.01100000000002</v>
      </c>
      <c r="D56" s="15"/>
      <c r="E56" s="15"/>
      <c r="F56" s="15"/>
    </row>
    <row r="57" spans="1:6">
      <c r="A57" s="14">
        <v>39492</v>
      </c>
      <c r="B57" s="12">
        <v>24.61</v>
      </c>
      <c r="C57" s="15">
        <v>481.01100000000002</v>
      </c>
      <c r="D57" s="15"/>
      <c r="E57" s="15"/>
      <c r="F57" s="15"/>
    </row>
    <row r="58" spans="1:6">
      <c r="A58" s="14">
        <v>39493</v>
      </c>
      <c r="B58" s="12">
        <v>24.59</v>
      </c>
      <c r="C58" s="15">
        <v>481.01100000000002</v>
      </c>
      <c r="D58" s="15"/>
      <c r="E58" s="15"/>
      <c r="F58" s="15"/>
    </row>
    <row r="59" spans="1:6">
      <c r="A59" s="14">
        <v>39496</v>
      </c>
      <c r="B59" s="12">
        <v>24.58</v>
      </c>
      <c r="C59" s="15">
        <v>481.01100000000002</v>
      </c>
      <c r="D59" s="15"/>
      <c r="E59" s="15"/>
      <c r="F59" s="15"/>
    </row>
    <row r="60" spans="1:6">
      <c r="A60" s="14">
        <v>39497</v>
      </c>
      <c r="B60" s="12">
        <v>24.55</v>
      </c>
      <c r="C60" s="15">
        <v>481.01100000000002</v>
      </c>
      <c r="D60" s="15"/>
      <c r="E60" s="15"/>
      <c r="F60" s="15"/>
    </row>
    <row r="61" spans="1:6">
      <c r="A61" s="14">
        <v>39498</v>
      </c>
      <c r="B61" s="12">
        <v>24.55</v>
      </c>
      <c r="C61" s="15">
        <v>481.01100000000002</v>
      </c>
      <c r="D61" s="15"/>
      <c r="E61" s="15"/>
      <c r="F61" s="15"/>
    </row>
    <row r="62" spans="1:6">
      <c r="A62" s="14">
        <v>39499</v>
      </c>
      <c r="B62" s="12">
        <v>24.47</v>
      </c>
      <c r="C62" s="15">
        <v>481.01100000000002</v>
      </c>
      <c r="D62" s="15"/>
      <c r="E62" s="15"/>
      <c r="F62" s="15"/>
    </row>
    <row r="63" spans="1:6">
      <c r="A63" s="14">
        <v>39500</v>
      </c>
      <c r="B63" s="12">
        <v>24.44</v>
      </c>
      <c r="C63" s="15">
        <v>481.01100000000002</v>
      </c>
      <c r="D63" s="15"/>
      <c r="E63" s="15"/>
      <c r="F63" s="15"/>
    </row>
    <row r="64" spans="1:6">
      <c r="A64" s="14">
        <v>39503</v>
      </c>
      <c r="B64" s="12">
        <v>24.44</v>
      </c>
      <c r="C64" s="15">
        <v>481.01100000000002</v>
      </c>
      <c r="D64" s="15"/>
      <c r="E64" s="15"/>
      <c r="F64" s="15"/>
    </row>
    <row r="65" spans="1:6">
      <c r="A65" s="14">
        <v>39504</v>
      </c>
      <c r="B65" s="12">
        <v>24.26</v>
      </c>
      <c r="C65" s="15"/>
      <c r="D65" s="15"/>
      <c r="E65" s="15"/>
      <c r="F65" s="15"/>
    </row>
    <row r="66" spans="1:6">
      <c r="A66" s="14">
        <v>39505</v>
      </c>
      <c r="B66" s="12">
        <v>24.09</v>
      </c>
      <c r="C66" s="15"/>
      <c r="D66" s="15"/>
      <c r="E66" s="15"/>
      <c r="F66" s="15"/>
    </row>
    <row r="67" spans="1:6">
      <c r="A67" s="14">
        <v>39506</v>
      </c>
      <c r="B67" s="12">
        <v>24</v>
      </c>
      <c r="C67" s="15"/>
      <c r="D67" s="15"/>
      <c r="E67" s="15"/>
      <c r="F67" s="15"/>
    </row>
    <row r="68" spans="1:6">
      <c r="A68" s="14">
        <v>39507</v>
      </c>
      <c r="B68" s="12">
        <v>24.01</v>
      </c>
      <c r="C68" s="15"/>
      <c r="D68" s="15"/>
      <c r="E68" s="15"/>
      <c r="F68" s="15"/>
    </row>
    <row r="69" spans="1:6">
      <c r="A69" s="14">
        <v>39510</v>
      </c>
      <c r="B69" s="12">
        <v>24.02</v>
      </c>
      <c r="C69" s="15"/>
      <c r="D69" s="15"/>
      <c r="E69" s="15"/>
      <c r="F69" s="15"/>
    </row>
    <row r="70" spans="1:6">
      <c r="A70" s="14">
        <v>39511</v>
      </c>
      <c r="B70" s="12">
        <v>24</v>
      </c>
      <c r="C70" s="15">
        <v>498.89</v>
      </c>
      <c r="D70" s="15"/>
      <c r="E70" s="15"/>
      <c r="F70" s="15"/>
    </row>
    <row r="71" spans="1:6">
      <c r="A71" s="14">
        <v>39512</v>
      </c>
      <c r="B71" s="12">
        <v>23.95</v>
      </c>
      <c r="C71" s="15">
        <v>498.89</v>
      </c>
      <c r="D71" s="15"/>
      <c r="E71" s="15"/>
      <c r="F71" s="15"/>
    </row>
    <row r="72" spans="1:6">
      <c r="A72" s="14">
        <v>39513</v>
      </c>
      <c r="B72" s="12">
        <v>23.83</v>
      </c>
      <c r="C72" s="15">
        <v>498.89</v>
      </c>
      <c r="D72" s="15"/>
      <c r="E72" s="15"/>
      <c r="F72" s="15"/>
    </row>
    <row r="73" spans="1:6">
      <c r="A73" s="14">
        <v>39514</v>
      </c>
      <c r="B73" s="12">
        <v>23.85</v>
      </c>
      <c r="C73" s="15">
        <v>498.89</v>
      </c>
      <c r="D73" s="15"/>
      <c r="E73" s="15"/>
      <c r="F73" s="15"/>
    </row>
    <row r="74" spans="1:6">
      <c r="A74" s="14">
        <v>39517</v>
      </c>
      <c r="B74" s="12">
        <v>23.87</v>
      </c>
      <c r="C74" s="15">
        <v>498.89</v>
      </c>
      <c r="D74" s="15"/>
      <c r="E74" s="15"/>
      <c r="F74" s="15"/>
    </row>
    <row r="75" spans="1:6">
      <c r="A75" s="14">
        <v>39518</v>
      </c>
      <c r="B75" s="12">
        <v>23.88</v>
      </c>
      <c r="C75" s="15">
        <v>498.89</v>
      </c>
      <c r="D75" s="15"/>
      <c r="E75" s="15"/>
      <c r="F75" s="15"/>
    </row>
    <row r="76" spans="1:6">
      <c r="A76" s="14">
        <v>39519</v>
      </c>
      <c r="B76" s="12">
        <v>23.69</v>
      </c>
      <c r="C76" s="15">
        <v>498.89</v>
      </c>
      <c r="D76" s="15"/>
      <c r="E76" s="15"/>
      <c r="F76" s="15"/>
    </row>
    <row r="77" spans="1:6">
      <c r="A77" s="14">
        <v>39520</v>
      </c>
      <c r="B77" s="12">
        <v>23.62</v>
      </c>
      <c r="C77" s="15">
        <v>498.89</v>
      </c>
      <c r="D77" s="15"/>
      <c r="E77" s="15"/>
      <c r="F77" s="15"/>
    </row>
    <row r="78" spans="1:6">
      <c r="A78" s="14">
        <v>39521</v>
      </c>
      <c r="B78" s="12">
        <v>23.6</v>
      </c>
      <c r="C78" s="15">
        <v>498.89</v>
      </c>
      <c r="D78" s="15"/>
      <c r="E78" s="15"/>
      <c r="F78" s="15"/>
    </row>
    <row r="79" spans="1:6">
      <c r="A79" s="14">
        <v>39524</v>
      </c>
      <c r="B79" s="12">
        <v>23.54</v>
      </c>
      <c r="C79" s="15">
        <v>498.89</v>
      </c>
      <c r="D79" s="15"/>
      <c r="E79" s="15"/>
      <c r="F79" s="15"/>
    </row>
    <row r="80" spans="1:6">
      <c r="A80" s="14">
        <v>39525</v>
      </c>
      <c r="B80" s="12">
        <v>23.63</v>
      </c>
      <c r="C80" s="15">
        <v>498.89</v>
      </c>
      <c r="D80" s="15"/>
      <c r="E80" s="15"/>
      <c r="F80" s="15"/>
    </row>
    <row r="81" spans="1:6">
      <c r="A81" s="14">
        <v>39526</v>
      </c>
      <c r="B81" s="12">
        <v>23.64</v>
      </c>
      <c r="C81" s="15">
        <v>498.89</v>
      </c>
      <c r="D81" s="15"/>
      <c r="E81" s="15"/>
      <c r="F81" s="15"/>
    </row>
    <row r="82" spans="1:6">
      <c r="A82" s="14">
        <v>39527</v>
      </c>
      <c r="B82" s="12">
        <v>23.81</v>
      </c>
      <c r="C82" s="15">
        <v>498.89</v>
      </c>
      <c r="D82" s="15"/>
      <c r="E82" s="15"/>
      <c r="F82" s="15"/>
    </row>
    <row r="83" spans="1:6">
      <c r="A83" s="14">
        <v>39528</v>
      </c>
      <c r="B83" s="12">
        <v>23.79</v>
      </c>
      <c r="C83" s="15">
        <v>498.89</v>
      </c>
      <c r="D83" s="15"/>
      <c r="E83" s="15"/>
      <c r="F83" s="15"/>
    </row>
    <row r="84" spans="1:6">
      <c r="A84" s="14">
        <v>39531</v>
      </c>
      <c r="B84" s="12">
        <v>23.8</v>
      </c>
      <c r="C84" s="15">
        <v>498.89</v>
      </c>
      <c r="D84" s="15"/>
      <c r="E84" s="15"/>
      <c r="F84" s="15"/>
    </row>
    <row r="85" spans="1:6">
      <c r="A85" s="14">
        <v>39532</v>
      </c>
      <c r="B85" s="12">
        <v>23.62</v>
      </c>
      <c r="C85" s="15">
        <v>498.89</v>
      </c>
      <c r="D85" s="15"/>
      <c r="E85" s="15"/>
      <c r="F85" s="15"/>
    </row>
    <row r="86" spans="1:6">
      <c r="A86" s="14">
        <v>39533</v>
      </c>
      <c r="B86" s="12">
        <v>23.45</v>
      </c>
      <c r="C86" s="15">
        <v>498.89</v>
      </c>
      <c r="D86" s="15"/>
      <c r="E86" s="15"/>
      <c r="F86" s="15"/>
    </row>
    <row r="87" spans="1:6">
      <c r="A87" s="14">
        <v>39534</v>
      </c>
      <c r="B87" s="12">
        <v>23.5</v>
      </c>
      <c r="C87" s="15">
        <v>498.89</v>
      </c>
      <c r="D87" s="15"/>
      <c r="E87" s="15"/>
      <c r="F87" s="15"/>
    </row>
    <row r="88" spans="1:6">
      <c r="A88" s="14">
        <v>39535</v>
      </c>
      <c r="B88" s="12">
        <v>23.49</v>
      </c>
      <c r="C88" s="15"/>
      <c r="D88" s="15"/>
      <c r="E88" s="15"/>
      <c r="F88" s="15"/>
    </row>
    <row r="89" spans="1:6">
      <c r="A89" s="14">
        <v>39538</v>
      </c>
      <c r="B89" s="12">
        <v>23.49</v>
      </c>
      <c r="C89" s="15"/>
      <c r="D89" s="15"/>
      <c r="E89" s="15"/>
      <c r="F89" s="15"/>
    </row>
    <row r="90" spans="1:6">
      <c r="A90" s="14">
        <v>39539</v>
      </c>
      <c r="B90" s="12">
        <v>23.64</v>
      </c>
      <c r="C90" s="15"/>
      <c r="D90" s="15"/>
      <c r="E90" s="15"/>
      <c r="F90" s="15"/>
    </row>
    <row r="91" spans="1:6">
      <c r="A91" s="14">
        <v>39540</v>
      </c>
      <c r="B91" s="12">
        <v>23.56</v>
      </c>
      <c r="C91" s="15"/>
      <c r="D91" s="15"/>
      <c r="E91" s="15"/>
      <c r="F91" s="15"/>
    </row>
    <row r="92" spans="1:6">
      <c r="A92" s="14">
        <v>39541</v>
      </c>
      <c r="B92" s="12">
        <v>23.58</v>
      </c>
      <c r="C92" s="15"/>
      <c r="D92" s="15"/>
      <c r="E92" s="15"/>
      <c r="F92" s="15"/>
    </row>
    <row r="93" spans="1:6">
      <c r="A93" s="14">
        <v>39542</v>
      </c>
      <c r="B93" s="12">
        <v>23.54</v>
      </c>
      <c r="C93" s="15">
        <v>519.75800000000004</v>
      </c>
      <c r="D93" s="15"/>
      <c r="E93" s="15"/>
      <c r="F93" s="15"/>
    </row>
    <row r="94" spans="1:6">
      <c r="A94" s="14">
        <v>39545</v>
      </c>
      <c r="B94" s="12">
        <v>23.55</v>
      </c>
      <c r="C94" s="15">
        <v>519.75800000000004</v>
      </c>
      <c r="D94" s="15"/>
      <c r="E94" s="15"/>
      <c r="F94" s="15"/>
    </row>
    <row r="95" spans="1:6">
      <c r="A95" s="14">
        <v>39546</v>
      </c>
      <c r="B95" s="12">
        <v>23.55</v>
      </c>
      <c r="C95" s="15">
        <v>519.75800000000004</v>
      </c>
      <c r="D95" s="15"/>
      <c r="E95" s="15"/>
      <c r="F95" s="15"/>
    </row>
    <row r="96" spans="1:6">
      <c r="A96" s="14">
        <v>39547</v>
      </c>
      <c r="B96" s="12">
        <v>23.46</v>
      </c>
      <c r="C96" s="15">
        <v>519.75800000000004</v>
      </c>
      <c r="D96" s="15"/>
      <c r="E96" s="15"/>
      <c r="F96" s="15"/>
    </row>
    <row r="97" spans="1:6">
      <c r="A97" s="14">
        <v>39548</v>
      </c>
      <c r="B97" s="12">
        <v>23.53</v>
      </c>
      <c r="C97" s="15">
        <v>519.75800000000004</v>
      </c>
      <c r="D97" s="15"/>
      <c r="E97" s="15"/>
      <c r="F97" s="15"/>
    </row>
    <row r="98" spans="1:6">
      <c r="A98" s="14">
        <v>39549</v>
      </c>
      <c r="B98" s="12">
        <v>23.47</v>
      </c>
      <c r="C98" s="15">
        <v>519.75800000000004</v>
      </c>
      <c r="D98" s="15"/>
      <c r="E98" s="15"/>
      <c r="F98" s="15"/>
    </row>
    <row r="99" spans="1:6">
      <c r="A99" s="14">
        <v>39552</v>
      </c>
      <c r="B99" s="12">
        <v>23.45</v>
      </c>
      <c r="C99" s="15">
        <v>519.75800000000004</v>
      </c>
      <c r="D99" s="15"/>
      <c r="E99" s="15"/>
      <c r="F99" s="15"/>
    </row>
    <row r="100" spans="1:6">
      <c r="A100" s="14">
        <v>39553</v>
      </c>
      <c r="B100" s="12">
        <v>23.49</v>
      </c>
      <c r="C100" s="15">
        <v>519.75800000000004</v>
      </c>
      <c r="D100" s="15"/>
      <c r="E100" s="15"/>
      <c r="F100" s="15"/>
    </row>
    <row r="101" spans="1:6">
      <c r="A101" s="14">
        <v>39554</v>
      </c>
      <c r="B101" s="12">
        <v>23.36</v>
      </c>
      <c r="C101" s="15">
        <v>519.75800000000004</v>
      </c>
      <c r="D101" s="15"/>
      <c r="E101" s="15"/>
      <c r="F101" s="15"/>
    </row>
    <row r="102" spans="1:6">
      <c r="A102" s="14">
        <v>39555</v>
      </c>
      <c r="B102" s="12">
        <v>23.39</v>
      </c>
      <c r="C102" s="15">
        <v>519.75800000000004</v>
      </c>
      <c r="D102" s="15"/>
      <c r="E102" s="15"/>
      <c r="F102" s="15"/>
    </row>
    <row r="103" spans="1:6">
      <c r="A103" s="14">
        <v>39556</v>
      </c>
      <c r="B103" s="12">
        <v>23.46</v>
      </c>
      <c r="C103" s="15">
        <v>519.75800000000004</v>
      </c>
      <c r="D103" s="15"/>
      <c r="E103" s="15"/>
      <c r="F103" s="15"/>
    </row>
    <row r="104" spans="1:6">
      <c r="A104" s="14">
        <v>39559</v>
      </c>
      <c r="B104" s="12">
        <v>23.39</v>
      </c>
      <c r="C104" s="15">
        <v>519.75800000000004</v>
      </c>
      <c r="D104" s="15"/>
      <c r="E104" s="15"/>
      <c r="F104" s="15"/>
    </row>
    <row r="105" spans="1:6">
      <c r="A105" s="14">
        <v>39560</v>
      </c>
      <c r="B105" s="12">
        <v>23.32</v>
      </c>
      <c r="C105" s="15">
        <v>519.75800000000004</v>
      </c>
      <c r="D105" s="15"/>
      <c r="E105" s="15"/>
      <c r="F105" s="15"/>
    </row>
    <row r="106" spans="1:6">
      <c r="A106" s="14">
        <v>39561</v>
      </c>
      <c r="B106" s="12">
        <v>23.41</v>
      </c>
      <c r="C106" s="15">
        <v>519.75800000000004</v>
      </c>
      <c r="D106" s="15"/>
      <c r="E106" s="15"/>
      <c r="F106" s="15"/>
    </row>
    <row r="107" spans="1:6">
      <c r="A107" s="14">
        <v>39562</v>
      </c>
      <c r="B107" s="12">
        <v>23.57</v>
      </c>
      <c r="C107" s="15">
        <v>519.75800000000004</v>
      </c>
      <c r="D107" s="15"/>
      <c r="E107" s="15"/>
      <c r="F107" s="15"/>
    </row>
    <row r="108" spans="1:6">
      <c r="A108" s="14">
        <v>39563</v>
      </c>
      <c r="B108" s="12">
        <v>23.62</v>
      </c>
      <c r="C108" s="15">
        <v>519.75800000000004</v>
      </c>
      <c r="D108" s="15"/>
      <c r="E108" s="15"/>
      <c r="F108" s="15"/>
    </row>
    <row r="109" spans="1:6">
      <c r="A109" s="14">
        <v>39566</v>
      </c>
      <c r="B109" s="12">
        <v>23.59</v>
      </c>
      <c r="C109" s="15"/>
      <c r="D109" s="15"/>
      <c r="E109" s="15"/>
      <c r="F109" s="15"/>
    </row>
    <row r="110" spans="1:6">
      <c r="A110" s="14">
        <v>39567</v>
      </c>
      <c r="B110" s="12">
        <v>23.67</v>
      </c>
      <c r="C110" s="15"/>
      <c r="D110" s="15"/>
      <c r="E110" s="15"/>
      <c r="F110" s="15"/>
    </row>
    <row r="111" spans="1:6">
      <c r="A111" s="14">
        <v>39568</v>
      </c>
      <c r="B111" s="12">
        <v>23.64</v>
      </c>
      <c r="C111" s="15"/>
      <c r="D111" s="15"/>
      <c r="E111" s="15"/>
      <c r="F111" s="15"/>
    </row>
    <row r="112" spans="1:6">
      <c r="A112" s="14">
        <v>39569</v>
      </c>
      <c r="B112" s="12">
        <v>23.78</v>
      </c>
      <c r="C112" s="15"/>
      <c r="D112" s="15"/>
      <c r="E112" s="15"/>
      <c r="F112" s="15"/>
    </row>
    <row r="113" spans="1:6">
      <c r="A113" s="14">
        <v>39570</v>
      </c>
      <c r="B113" s="12">
        <v>23.8</v>
      </c>
      <c r="C113" s="15"/>
      <c r="D113" s="15"/>
      <c r="E113" s="15"/>
      <c r="F113" s="15"/>
    </row>
    <row r="114" spans="1:6">
      <c r="A114" s="14">
        <v>39573</v>
      </c>
      <c r="B114" s="12">
        <v>23.76</v>
      </c>
      <c r="C114" s="15">
        <v>533.10900000000004</v>
      </c>
      <c r="D114" s="15"/>
      <c r="E114" s="15"/>
      <c r="F114" s="15"/>
    </row>
    <row r="115" spans="1:6">
      <c r="A115" s="14">
        <v>39574</v>
      </c>
      <c r="B115" s="12">
        <v>23.71</v>
      </c>
      <c r="C115" s="15">
        <v>533.10900000000004</v>
      </c>
      <c r="D115" s="15"/>
      <c r="E115" s="15"/>
      <c r="F115" s="15"/>
    </row>
    <row r="116" spans="1:6">
      <c r="A116" s="14">
        <v>39575</v>
      </c>
      <c r="B116" s="12">
        <v>23.82</v>
      </c>
      <c r="C116" s="15">
        <v>533.10900000000004</v>
      </c>
      <c r="D116" s="15"/>
      <c r="E116" s="15"/>
      <c r="F116" s="15"/>
    </row>
    <row r="117" spans="1:6">
      <c r="A117" s="14">
        <v>39576</v>
      </c>
      <c r="B117" s="12">
        <v>23.83</v>
      </c>
      <c r="C117" s="15">
        <v>533.10900000000004</v>
      </c>
      <c r="D117" s="15"/>
      <c r="E117" s="15"/>
      <c r="F117" s="15"/>
    </row>
    <row r="118" spans="1:6">
      <c r="A118" s="14">
        <v>39577</v>
      </c>
      <c r="B118" s="12">
        <v>23.74</v>
      </c>
      <c r="C118" s="15">
        <v>533.10900000000004</v>
      </c>
      <c r="D118" s="15"/>
      <c r="E118" s="15"/>
      <c r="F118" s="15"/>
    </row>
    <row r="119" spans="1:6">
      <c r="A119" s="14">
        <v>39580</v>
      </c>
      <c r="B119" s="12">
        <v>23.69</v>
      </c>
      <c r="C119" s="15">
        <v>533.10900000000004</v>
      </c>
      <c r="D119" s="15"/>
      <c r="E119" s="15"/>
      <c r="F119" s="15"/>
    </row>
    <row r="120" spans="1:6">
      <c r="A120" s="14">
        <v>39581</v>
      </c>
      <c r="B120" s="12">
        <v>23.81</v>
      </c>
      <c r="C120" s="15">
        <v>533.10900000000004</v>
      </c>
      <c r="D120" s="15"/>
      <c r="E120" s="15"/>
      <c r="F120" s="15"/>
    </row>
    <row r="121" spans="1:6">
      <c r="A121" s="14">
        <v>39582</v>
      </c>
      <c r="B121" s="12">
        <v>23.88</v>
      </c>
      <c r="C121" s="15">
        <v>533.10900000000004</v>
      </c>
      <c r="D121" s="15"/>
      <c r="E121" s="15"/>
      <c r="F121" s="15"/>
    </row>
    <row r="122" spans="1:6">
      <c r="A122" s="14">
        <v>39583</v>
      </c>
      <c r="B122" s="12">
        <v>23.89</v>
      </c>
      <c r="C122" s="15">
        <v>533.10900000000004</v>
      </c>
      <c r="D122" s="15"/>
      <c r="E122" s="15"/>
      <c r="F122" s="15"/>
    </row>
    <row r="123" spans="1:6">
      <c r="A123" s="14">
        <v>39584</v>
      </c>
      <c r="B123" s="12">
        <v>23.73</v>
      </c>
      <c r="C123" s="15">
        <v>533.10900000000004</v>
      </c>
      <c r="D123" s="15"/>
      <c r="E123" s="15"/>
      <c r="F123" s="15"/>
    </row>
    <row r="124" spans="1:6">
      <c r="A124" s="14">
        <v>39587</v>
      </c>
      <c r="B124" s="12">
        <v>23.79</v>
      </c>
      <c r="C124" s="15">
        <v>533.10900000000004</v>
      </c>
      <c r="D124" s="15"/>
      <c r="E124" s="15"/>
      <c r="F124" s="15"/>
    </row>
    <row r="125" spans="1:6">
      <c r="A125" s="14">
        <v>39588</v>
      </c>
      <c r="B125" s="12">
        <v>23.71</v>
      </c>
      <c r="C125" s="15">
        <v>533.10900000000004</v>
      </c>
      <c r="D125" s="15"/>
      <c r="E125" s="15"/>
      <c r="F125" s="15"/>
    </row>
    <row r="126" spans="1:6">
      <c r="A126" s="14">
        <v>39589</v>
      </c>
      <c r="B126" s="12">
        <v>23.56</v>
      </c>
      <c r="C126" s="15">
        <v>533.10900000000004</v>
      </c>
      <c r="D126" s="15"/>
      <c r="E126" s="15"/>
      <c r="F126" s="15"/>
    </row>
    <row r="127" spans="1:6">
      <c r="A127" s="14">
        <v>39590</v>
      </c>
      <c r="B127" s="12">
        <v>23.61</v>
      </c>
      <c r="C127" s="15">
        <v>533.10900000000004</v>
      </c>
      <c r="D127" s="15"/>
      <c r="E127" s="15"/>
      <c r="F127" s="15"/>
    </row>
    <row r="128" spans="1:6">
      <c r="A128" s="14">
        <v>39591</v>
      </c>
      <c r="B128" s="12">
        <v>23.55</v>
      </c>
      <c r="C128" s="15">
        <v>533.10900000000004</v>
      </c>
      <c r="D128" s="15"/>
      <c r="E128" s="15"/>
      <c r="F128" s="15"/>
    </row>
    <row r="129" spans="1:6">
      <c r="A129" s="14">
        <v>39594</v>
      </c>
      <c r="B129" s="12">
        <v>23.51</v>
      </c>
      <c r="C129" s="15">
        <v>533.10900000000004</v>
      </c>
      <c r="D129" s="15"/>
      <c r="E129" s="15"/>
      <c r="F129" s="15"/>
    </row>
    <row r="130" spans="1:6">
      <c r="A130" s="14">
        <v>39595</v>
      </c>
      <c r="B130" s="12">
        <v>23.62</v>
      </c>
      <c r="C130" s="15">
        <v>533.10900000000004</v>
      </c>
      <c r="D130" s="15"/>
      <c r="E130" s="15"/>
      <c r="F130" s="15"/>
    </row>
    <row r="131" spans="1:6">
      <c r="A131" s="14">
        <v>39596</v>
      </c>
      <c r="B131" s="12">
        <v>23.62</v>
      </c>
      <c r="C131" s="15"/>
      <c r="D131" s="15"/>
      <c r="E131" s="15"/>
      <c r="F131" s="15"/>
    </row>
    <row r="132" spans="1:6">
      <c r="A132" s="14">
        <v>39597</v>
      </c>
      <c r="B132" s="12">
        <v>23.71</v>
      </c>
      <c r="C132" s="15"/>
      <c r="D132" s="15"/>
      <c r="E132" s="15"/>
      <c r="F132" s="15"/>
    </row>
    <row r="133" spans="1:6">
      <c r="A133" s="14">
        <v>39598</v>
      </c>
      <c r="B133" s="12">
        <v>23.68</v>
      </c>
      <c r="C133" s="15"/>
      <c r="D133" s="15"/>
      <c r="E133" s="15"/>
      <c r="F133" s="15"/>
    </row>
    <row r="134" spans="1:6">
      <c r="A134" s="14">
        <v>39601</v>
      </c>
      <c r="B134" s="12">
        <v>23.71</v>
      </c>
      <c r="C134" s="15"/>
      <c r="D134" s="15"/>
      <c r="E134" s="15"/>
      <c r="F134" s="15"/>
    </row>
    <row r="135" spans="1:6">
      <c r="A135" s="14">
        <v>39602</v>
      </c>
      <c r="B135" s="12">
        <v>23.79</v>
      </c>
      <c r="C135" s="15"/>
      <c r="D135" s="15"/>
      <c r="E135" s="15"/>
      <c r="F135" s="15"/>
    </row>
    <row r="136" spans="1:6">
      <c r="A136" s="14">
        <v>39603</v>
      </c>
      <c r="B136" s="12">
        <v>23.8</v>
      </c>
      <c r="C136" s="15">
        <v>555.18200000000002</v>
      </c>
      <c r="D136" s="15"/>
      <c r="E136" s="15"/>
      <c r="F136" s="15"/>
    </row>
    <row r="137" spans="1:6">
      <c r="A137" s="14">
        <v>39604</v>
      </c>
      <c r="B137" s="12">
        <v>23.68</v>
      </c>
      <c r="C137" s="15">
        <v>555.18200000000002</v>
      </c>
      <c r="D137" s="15"/>
      <c r="E137" s="15"/>
      <c r="F137" s="15"/>
    </row>
    <row r="138" spans="1:6">
      <c r="A138" s="14">
        <v>39605</v>
      </c>
      <c r="B138" s="12">
        <v>23.54</v>
      </c>
      <c r="C138" s="15">
        <v>555.18200000000002</v>
      </c>
      <c r="D138" s="15"/>
      <c r="E138" s="15"/>
      <c r="F138" s="15"/>
    </row>
    <row r="139" spans="1:6">
      <c r="A139" s="14">
        <v>39608</v>
      </c>
      <c r="B139" s="12">
        <v>23.65</v>
      </c>
      <c r="C139" s="15">
        <v>555.18200000000002</v>
      </c>
      <c r="D139" s="15"/>
      <c r="E139" s="15"/>
      <c r="F139" s="15"/>
    </row>
    <row r="140" spans="1:6">
      <c r="A140" s="14">
        <v>39609</v>
      </c>
      <c r="B140" s="12">
        <v>23.7</v>
      </c>
      <c r="C140" s="15">
        <v>555.18200000000002</v>
      </c>
      <c r="D140" s="15"/>
      <c r="E140" s="15"/>
      <c r="F140" s="15"/>
    </row>
    <row r="141" spans="1:6">
      <c r="A141" s="14">
        <v>39610</v>
      </c>
      <c r="B141" s="12">
        <v>23.64</v>
      </c>
      <c r="C141" s="15">
        <v>555.18200000000002</v>
      </c>
      <c r="D141" s="15"/>
      <c r="E141" s="15"/>
      <c r="F141" s="15"/>
    </row>
    <row r="142" spans="1:6">
      <c r="A142" s="14">
        <v>39611</v>
      </c>
      <c r="B142" s="12">
        <v>23.75</v>
      </c>
      <c r="C142" s="15">
        <v>555.18200000000002</v>
      </c>
      <c r="D142" s="15"/>
      <c r="E142" s="15"/>
      <c r="F142" s="15"/>
    </row>
    <row r="143" spans="1:6">
      <c r="A143" s="14">
        <v>39612</v>
      </c>
      <c r="B143" s="12">
        <v>23.78</v>
      </c>
      <c r="C143" s="15">
        <v>555.18200000000002</v>
      </c>
      <c r="D143" s="15"/>
      <c r="E143" s="15"/>
      <c r="F143" s="15">
        <v>20</v>
      </c>
    </row>
    <row r="144" spans="1:6">
      <c r="A144" s="14">
        <v>39615</v>
      </c>
      <c r="B144" s="12">
        <v>23.68</v>
      </c>
      <c r="C144" s="15">
        <v>555.18200000000002</v>
      </c>
      <c r="D144" s="15"/>
      <c r="E144" s="15"/>
      <c r="F144" s="15">
        <v>45</v>
      </c>
    </row>
    <row r="145" spans="1:6">
      <c r="A145" s="14">
        <v>39616</v>
      </c>
      <c r="B145" s="12">
        <v>23.65</v>
      </c>
      <c r="C145" s="15">
        <v>555.18200000000002</v>
      </c>
      <c r="D145" s="15"/>
      <c r="E145" s="15"/>
      <c r="F145" s="15"/>
    </row>
    <row r="146" spans="1:6">
      <c r="A146" s="14">
        <v>39617</v>
      </c>
      <c r="B146" s="12">
        <v>23.63</v>
      </c>
      <c r="C146" s="15">
        <v>555.18200000000002</v>
      </c>
      <c r="D146" s="15"/>
      <c r="E146" s="15"/>
      <c r="F146" s="15"/>
    </row>
    <row r="147" spans="1:6">
      <c r="A147" s="14">
        <v>39618</v>
      </c>
      <c r="B147" s="12">
        <v>23.65</v>
      </c>
      <c r="C147" s="15">
        <v>555.18200000000002</v>
      </c>
      <c r="D147" s="15"/>
      <c r="E147" s="15"/>
      <c r="F147" s="15"/>
    </row>
    <row r="148" spans="1:6">
      <c r="A148" s="14">
        <v>39619</v>
      </c>
      <c r="B148" s="12">
        <v>23.57</v>
      </c>
      <c r="C148" s="15">
        <v>555.18200000000002</v>
      </c>
      <c r="D148" s="15"/>
      <c r="E148" s="15"/>
      <c r="F148" s="15"/>
    </row>
    <row r="149" spans="1:6">
      <c r="A149" s="14">
        <v>39622</v>
      </c>
      <c r="B149" s="12">
        <v>23.64</v>
      </c>
      <c r="C149" s="15">
        <v>555.18200000000002</v>
      </c>
      <c r="D149" s="15"/>
      <c r="E149" s="15"/>
      <c r="F149" s="15"/>
    </row>
    <row r="150" spans="1:6">
      <c r="A150" s="14">
        <v>39623</v>
      </c>
      <c r="B150" s="12">
        <v>23.57</v>
      </c>
      <c r="C150" s="15">
        <v>555.18200000000002</v>
      </c>
      <c r="D150" s="15"/>
      <c r="E150" s="15"/>
      <c r="F150" s="15"/>
    </row>
    <row r="151" spans="1:6">
      <c r="A151" s="14">
        <v>39624</v>
      </c>
      <c r="B151" s="12">
        <v>23.52</v>
      </c>
      <c r="C151" s="15">
        <v>555.18200000000002</v>
      </c>
      <c r="D151" s="15"/>
      <c r="E151" s="15"/>
      <c r="F151" s="15"/>
    </row>
    <row r="152" spans="1:6">
      <c r="A152" s="14">
        <v>39625</v>
      </c>
      <c r="B152" s="12">
        <v>23.44</v>
      </c>
      <c r="C152" s="15">
        <v>555.18200000000002</v>
      </c>
      <c r="D152" s="15"/>
      <c r="E152" s="15"/>
      <c r="F152" s="15"/>
    </row>
    <row r="153" spans="1:6">
      <c r="A153" s="14">
        <v>39626</v>
      </c>
      <c r="B153" s="12">
        <v>23.41</v>
      </c>
      <c r="C153" s="15">
        <v>555.18200000000002</v>
      </c>
      <c r="D153" s="15"/>
      <c r="E153" s="15"/>
      <c r="F153" s="15"/>
    </row>
    <row r="154" spans="1:6">
      <c r="A154" s="14">
        <v>39629</v>
      </c>
      <c r="B154" s="12">
        <v>23.44</v>
      </c>
      <c r="C154" s="15"/>
      <c r="D154" s="15"/>
      <c r="E154" s="15"/>
      <c r="F154" s="15"/>
    </row>
    <row r="155" spans="1:6">
      <c r="A155" s="14">
        <v>39630</v>
      </c>
      <c r="B155" s="12">
        <v>23.43</v>
      </c>
      <c r="C155" s="15"/>
      <c r="D155" s="15"/>
      <c r="E155" s="15"/>
      <c r="F155" s="15"/>
    </row>
    <row r="156" spans="1:6">
      <c r="A156" s="14">
        <v>39631</v>
      </c>
      <c r="B156" s="12">
        <v>23.37</v>
      </c>
      <c r="C156" s="15"/>
      <c r="D156" s="15"/>
      <c r="E156" s="15"/>
      <c r="F156" s="15"/>
    </row>
    <row r="157" spans="1:6">
      <c r="A157" s="14">
        <v>39632</v>
      </c>
      <c r="B157" s="12">
        <v>23.52</v>
      </c>
      <c r="C157" s="15"/>
      <c r="D157" s="15"/>
      <c r="E157" s="15"/>
      <c r="F157" s="15"/>
    </row>
    <row r="158" spans="1:6">
      <c r="A158" s="14">
        <v>39633</v>
      </c>
      <c r="B158" s="12">
        <v>23.49</v>
      </c>
      <c r="C158" s="15">
        <v>582.67899999999997</v>
      </c>
      <c r="D158" s="15"/>
      <c r="E158" s="15"/>
      <c r="F158" s="15"/>
    </row>
    <row r="159" spans="1:6">
      <c r="A159" s="14">
        <v>39636</v>
      </c>
      <c r="B159" s="12">
        <v>23.47</v>
      </c>
      <c r="C159" s="15">
        <v>582.67899999999997</v>
      </c>
      <c r="D159" s="15"/>
      <c r="E159" s="15"/>
      <c r="F159" s="15"/>
    </row>
    <row r="160" spans="1:6">
      <c r="A160" s="14">
        <v>39637</v>
      </c>
      <c r="B160" s="12">
        <v>23.52</v>
      </c>
      <c r="C160" s="15">
        <v>582.67899999999997</v>
      </c>
      <c r="D160" s="15"/>
      <c r="E160" s="15"/>
      <c r="F160" s="15"/>
    </row>
    <row r="161" spans="1:6">
      <c r="A161" s="14">
        <v>39638</v>
      </c>
      <c r="B161" s="12">
        <v>23.42</v>
      </c>
      <c r="C161" s="15">
        <v>582.67899999999997</v>
      </c>
      <c r="D161" s="15"/>
      <c r="E161" s="15"/>
      <c r="F161" s="15"/>
    </row>
    <row r="162" spans="1:6">
      <c r="A162" s="14">
        <v>39639</v>
      </c>
      <c r="B162" s="12">
        <v>23.36</v>
      </c>
      <c r="C162" s="15">
        <v>582.67899999999997</v>
      </c>
      <c r="D162" s="15"/>
      <c r="E162" s="15"/>
      <c r="F162" s="15"/>
    </row>
    <row r="163" spans="1:6">
      <c r="A163" s="14">
        <v>39640</v>
      </c>
      <c r="B163" s="12">
        <v>23.25</v>
      </c>
      <c r="C163" s="15">
        <v>582.67899999999997</v>
      </c>
      <c r="D163" s="15"/>
      <c r="E163" s="15"/>
      <c r="F163" s="15"/>
    </row>
    <row r="164" spans="1:6">
      <c r="A164" s="14">
        <v>39643</v>
      </c>
      <c r="B164" s="12">
        <v>23.16</v>
      </c>
      <c r="C164" s="15">
        <v>582.67899999999997</v>
      </c>
      <c r="D164" s="15"/>
      <c r="E164" s="15"/>
      <c r="F164" s="15"/>
    </row>
    <row r="165" spans="1:6">
      <c r="A165" s="14">
        <v>39644</v>
      </c>
      <c r="B165" s="12">
        <v>23.17</v>
      </c>
      <c r="C165" s="15">
        <v>582.67899999999997</v>
      </c>
      <c r="D165" s="15"/>
      <c r="E165" s="15"/>
      <c r="F165" s="15"/>
    </row>
    <row r="166" spans="1:6">
      <c r="A166" s="14">
        <v>39645</v>
      </c>
      <c r="B166" s="12">
        <v>23.26</v>
      </c>
      <c r="C166" s="15">
        <v>582.67899999999997</v>
      </c>
      <c r="D166" s="15"/>
      <c r="E166" s="15"/>
      <c r="F166" s="15"/>
    </row>
    <row r="167" spans="1:6">
      <c r="A167" s="14">
        <v>39646</v>
      </c>
      <c r="B167" s="12">
        <v>23.22</v>
      </c>
      <c r="C167" s="15">
        <v>582.67899999999997</v>
      </c>
      <c r="D167" s="15"/>
      <c r="E167" s="15"/>
      <c r="F167" s="15"/>
    </row>
    <row r="168" spans="1:6">
      <c r="A168" s="14">
        <v>39647</v>
      </c>
      <c r="B168" s="12">
        <v>23.22</v>
      </c>
      <c r="C168" s="15">
        <v>582.67899999999997</v>
      </c>
      <c r="D168" s="15"/>
      <c r="E168" s="15"/>
      <c r="F168" s="15"/>
    </row>
    <row r="169" spans="1:6">
      <c r="A169" s="14">
        <v>39650</v>
      </c>
      <c r="B169" s="12">
        <v>23.18</v>
      </c>
      <c r="C169" s="15">
        <v>582.67899999999997</v>
      </c>
      <c r="D169" s="15"/>
      <c r="E169" s="15"/>
      <c r="F169" s="15"/>
    </row>
    <row r="170" spans="1:6">
      <c r="A170" s="14">
        <v>39651</v>
      </c>
      <c r="B170" s="12">
        <v>23.3</v>
      </c>
      <c r="C170" s="15">
        <v>582.67899999999997</v>
      </c>
      <c r="D170" s="15"/>
      <c r="E170" s="15"/>
      <c r="F170" s="15"/>
    </row>
    <row r="171" spans="1:6">
      <c r="A171" s="14">
        <v>39652</v>
      </c>
      <c r="B171" s="12">
        <v>23.36</v>
      </c>
      <c r="C171" s="15">
        <v>582.67899999999997</v>
      </c>
      <c r="D171" s="15"/>
      <c r="E171" s="15"/>
      <c r="F171" s="15"/>
    </row>
    <row r="172" spans="1:6">
      <c r="A172" s="14">
        <v>39653</v>
      </c>
      <c r="B172" s="12">
        <v>23.38</v>
      </c>
      <c r="C172" s="15">
        <v>582.67899999999997</v>
      </c>
      <c r="D172" s="15"/>
      <c r="E172" s="15"/>
      <c r="F172" s="15"/>
    </row>
    <row r="173" spans="1:6">
      <c r="A173" s="14">
        <v>39654</v>
      </c>
      <c r="B173" s="12">
        <v>23.38</v>
      </c>
      <c r="C173" s="15">
        <v>582.67899999999997</v>
      </c>
      <c r="D173" s="15"/>
      <c r="E173" s="15"/>
      <c r="F173" s="15"/>
    </row>
    <row r="174" spans="1:6">
      <c r="A174" s="14">
        <v>39657</v>
      </c>
      <c r="B174" s="12">
        <v>23.34</v>
      </c>
      <c r="C174" s="15">
        <v>582.67899999999997</v>
      </c>
      <c r="D174" s="15"/>
      <c r="E174" s="15"/>
      <c r="F174" s="15"/>
    </row>
    <row r="175" spans="1:6">
      <c r="A175" s="14">
        <v>39658</v>
      </c>
      <c r="B175" s="12">
        <v>23.45</v>
      </c>
      <c r="C175" s="15"/>
      <c r="D175" s="15"/>
      <c r="E175" s="15"/>
      <c r="F175" s="15"/>
    </row>
    <row r="176" spans="1:6">
      <c r="A176" s="14">
        <v>39659</v>
      </c>
      <c r="B176" s="12">
        <v>23.44</v>
      </c>
      <c r="C176" s="15"/>
      <c r="D176" s="15"/>
      <c r="E176" s="15"/>
      <c r="F176" s="15"/>
    </row>
    <row r="177" spans="1:6">
      <c r="A177" s="14">
        <v>39660</v>
      </c>
      <c r="B177" s="12">
        <v>23.43</v>
      </c>
      <c r="C177" s="15"/>
      <c r="D177" s="15"/>
      <c r="E177" s="15"/>
      <c r="F177" s="15"/>
    </row>
    <row r="178" spans="1:6">
      <c r="A178" s="14">
        <v>39661</v>
      </c>
      <c r="B178" s="12">
        <v>23.48</v>
      </c>
      <c r="C178" s="15"/>
      <c r="D178" s="15"/>
      <c r="E178" s="15"/>
      <c r="F178" s="15"/>
    </row>
    <row r="179" spans="1:6">
      <c r="A179" s="14">
        <v>39664</v>
      </c>
      <c r="B179" s="12">
        <v>23.41</v>
      </c>
      <c r="C179" s="15">
        <v>569.12300000000005</v>
      </c>
      <c r="D179" s="15"/>
      <c r="E179" s="15"/>
      <c r="F179" s="15"/>
    </row>
    <row r="180" spans="1:6">
      <c r="A180" s="14">
        <v>39665</v>
      </c>
      <c r="B180" s="12">
        <v>23.56</v>
      </c>
      <c r="C180" s="15">
        <v>569.12300000000005</v>
      </c>
      <c r="D180" s="15"/>
      <c r="E180" s="15"/>
      <c r="F180" s="15"/>
    </row>
    <row r="181" spans="1:6">
      <c r="A181" s="14">
        <v>39666</v>
      </c>
      <c r="B181" s="12">
        <v>23.65</v>
      </c>
      <c r="C181" s="15">
        <v>569.12300000000005</v>
      </c>
      <c r="D181" s="15"/>
      <c r="E181" s="15"/>
      <c r="F181" s="15"/>
    </row>
    <row r="182" spans="1:6">
      <c r="A182" s="14">
        <v>39667</v>
      </c>
      <c r="B182" s="12">
        <v>23.68</v>
      </c>
      <c r="C182" s="15">
        <v>569.12300000000005</v>
      </c>
      <c r="D182" s="15"/>
      <c r="E182" s="15"/>
      <c r="F182" s="15"/>
    </row>
    <row r="183" spans="1:6">
      <c r="A183" s="14">
        <v>39668</v>
      </c>
      <c r="B183" s="12">
        <v>24.24</v>
      </c>
      <c r="C183" s="15">
        <v>569.12300000000005</v>
      </c>
      <c r="D183" s="15"/>
      <c r="E183" s="15"/>
      <c r="F183" s="15"/>
    </row>
    <row r="184" spans="1:6">
      <c r="A184" s="14">
        <v>39671</v>
      </c>
      <c r="B184" s="12">
        <v>24.42</v>
      </c>
      <c r="C184" s="15">
        <v>569.12300000000005</v>
      </c>
      <c r="D184" s="15"/>
      <c r="E184" s="15"/>
      <c r="F184" s="15"/>
    </row>
    <row r="185" spans="1:6">
      <c r="A185" s="14">
        <v>39672</v>
      </c>
      <c r="B185" s="12">
        <v>24.25</v>
      </c>
      <c r="C185" s="15">
        <v>569.12300000000005</v>
      </c>
      <c r="D185" s="15"/>
      <c r="E185" s="15"/>
      <c r="F185" s="15"/>
    </row>
    <row r="186" spans="1:6">
      <c r="A186" s="14">
        <v>39673</v>
      </c>
      <c r="B186" s="12">
        <v>24.22</v>
      </c>
      <c r="C186" s="15">
        <v>569.12300000000005</v>
      </c>
      <c r="D186" s="15"/>
      <c r="E186" s="15"/>
      <c r="F186" s="15"/>
    </row>
    <row r="187" spans="1:6">
      <c r="A187" s="14">
        <v>39674</v>
      </c>
      <c r="B187" s="12">
        <v>24.38</v>
      </c>
      <c r="C187" s="15">
        <v>569.12300000000005</v>
      </c>
      <c r="D187" s="15"/>
      <c r="E187" s="15"/>
      <c r="F187" s="15"/>
    </row>
    <row r="188" spans="1:6">
      <c r="A188" s="14">
        <v>39675</v>
      </c>
      <c r="B188" s="12">
        <v>24.61</v>
      </c>
      <c r="C188" s="15">
        <v>569.12300000000005</v>
      </c>
      <c r="D188" s="15"/>
      <c r="E188" s="15"/>
      <c r="F188" s="15"/>
    </row>
    <row r="189" spans="1:6">
      <c r="A189" s="14">
        <v>39678</v>
      </c>
      <c r="B189" s="12">
        <v>24.55</v>
      </c>
      <c r="C189" s="15">
        <v>569.12300000000005</v>
      </c>
      <c r="D189" s="15"/>
      <c r="E189" s="15"/>
      <c r="F189" s="15"/>
    </row>
    <row r="190" spans="1:6">
      <c r="A190" s="14">
        <v>39679</v>
      </c>
      <c r="B190" s="12">
        <v>24.47</v>
      </c>
      <c r="C190" s="15">
        <v>569.12300000000005</v>
      </c>
      <c r="D190" s="15"/>
      <c r="E190" s="15"/>
      <c r="F190" s="15"/>
    </row>
    <row r="191" spans="1:6">
      <c r="A191" s="14">
        <v>39680</v>
      </c>
      <c r="B191" s="12">
        <v>24.39</v>
      </c>
      <c r="C191" s="15">
        <v>569.12300000000005</v>
      </c>
      <c r="D191" s="15"/>
      <c r="E191" s="15"/>
      <c r="F191" s="15"/>
    </row>
    <row r="192" spans="1:6">
      <c r="A192" s="14">
        <v>39681</v>
      </c>
      <c r="B192" s="12">
        <v>24.29</v>
      </c>
      <c r="C192" s="15">
        <v>569.12300000000005</v>
      </c>
      <c r="D192" s="15"/>
      <c r="E192" s="15"/>
      <c r="F192" s="15"/>
    </row>
    <row r="193" spans="1:6">
      <c r="A193" s="14">
        <v>39682</v>
      </c>
      <c r="B193" s="12">
        <v>24.38</v>
      </c>
      <c r="C193" s="15">
        <v>569.12300000000005</v>
      </c>
      <c r="D193" s="15"/>
      <c r="E193" s="15"/>
      <c r="F193" s="15"/>
    </row>
    <row r="194" spans="1:6">
      <c r="A194" s="14">
        <v>39685</v>
      </c>
      <c r="B194" s="12">
        <v>24.44</v>
      </c>
      <c r="C194" s="15">
        <v>569.12300000000005</v>
      </c>
      <c r="D194" s="15"/>
      <c r="E194" s="15"/>
      <c r="F194" s="15"/>
    </row>
    <row r="195" spans="1:6">
      <c r="A195" s="14">
        <v>39686</v>
      </c>
      <c r="B195" s="12">
        <v>24.66</v>
      </c>
      <c r="C195" s="15">
        <v>569.12300000000005</v>
      </c>
      <c r="D195" s="15"/>
      <c r="E195" s="15"/>
      <c r="F195" s="15"/>
    </row>
    <row r="196" spans="1:6">
      <c r="A196" s="14">
        <v>39687</v>
      </c>
      <c r="B196" s="12">
        <v>24.61</v>
      </c>
      <c r="C196" s="15">
        <v>569.12300000000005</v>
      </c>
      <c r="D196" s="15"/>
      <c r="E196" s="15"/>
      <c r="F196" s="15"/>
    </row>
    <row r="197" spans="1:6">
      <c r="A197" s="14">
        <v>39688</v>
      </c>
      <c r="B197" s="12">
        <v>24.64</v>
      </c>
      <c r="C197" s="15"/>
      <c r="D197" s="15"/>
      <c r="E197" s="15"/>
      <c r="F197" s="15"/>
    </row>
    <row r="198" spans="1:6">
      <c r="A198" s="14">
        <v>39689</v>
      </c>
      <c r="B198" s="12">
        <v>24.65</v>
      </c>
      <c r="C198" s="15"/>
      <c r="D198" s="15"/>
      <c r="E198" s="15"/>
      <c r="F198" s="15"/>
    </row>
    <row r="199" spans="1:6">
      <c r="A199" s="14">
        <v>39692</v>
      </c>
      <c r="B199" s="12">
        <v>24.67</v>
      </c>
      <c r="C199" s="15"/>
      <c r="D199" s="15"/>
      <c r="E199" s="15"/>
      <c r="F199" s="15"/>
    </row>
    <row r="200" spans="1:6">
      <c r="A200" s="14">
        <v>39693</v>
      </c>
      <c r="B200" s="12">
        <v>24.79</v>
      </c>
      <c r="C200" s="15"/>
      <c r="D200" s="15"/>
      <c r="E200" s="15"/>
      <c r="F200" s="15"/>
    </row>
    <row r="201" spans="1:6">
      <c r="A201" s="14">
        <v>39694</v>
      </c>
      <c r="B201" s="12">
        <v>25.13</v>
      </c>
      <c r="C201" s="15"/>
      <c r="D201" s="15"/>
      <c r="E201" s="15"/>
      <c r="F201" s="15"/>
    </row>
    <row r="202" spans="1:6">
      <c r="A202" s="14">
        <v>39695</v>
      </c>
      <c r="B202" s="12">
        <v>25.45</v>
      </c>
      <c r="C202" s="15">
        <v>542.83900000000006</v>
      </c>
      <c r="D202" s="15"/>
      <c r="E202" s="15"/>
      <c r="F202" s="15"/>
    </row>
    <row r="203" spans="1:6">
      <c r="A203" s="14">
        <v>39696</v>
      </c>
      <c r="B203" s="12">
        <v>25.48</v>
      </c>
      <c r="C203" s="15">
        <v>542.83900000000006</v>
      </c>
      <c r="D203" s="15"/>
      <c r="E203" s="15"/>
      <c r="F203" s="15"/>
    </row>
    <row r="204" spans="1:6">
      <c r="A204" s="14">
        <v>39699</v>
      </c>
      <c r="B204" s="12">
        <v>25.54</v>
      </c>
      <c r="C204" s="15">
        <v>542.83900000000006</v>
      </c>
      <c r="D204" s="15"/>
      <c r="E204" s="15"/>
      <c r="F204" s="15"/>
    </row>
    <row r="205" spans="1:6">
      <c r="A205" s="14">
        <v>39700</v>
      </c>
      <c r="B205" s="12">
        <v>25.58</v>
      </c>
      <c r="C205" s="15">
        <v>542.83900000000006</v>
      </c>
      <c r="D205" s="15"/>
      <c r="E205" s="15"/>
      <c r="F205" s="15"/>
    </row>
    <row r="206" spans="1:6">
      <c r="A206" s="14">
        <v>39701</v>
      </c>
      <c r="B206" s="12">
        <v>25.74</v>
      </c>
      <c r="C206" s="15">
        <v>542.83900000000006</v>
      </c>
      <c r="D206" s="15"/>
      <c r="E206" s="15"/>
      <c r="F206" s="15"/>
    </row>
    <row r="207" spans="1:6">
      <c r="A207" s="14">
        <v>39702</v>
      </c>
      <c r="B207" s="12">
        <v>25.74</v>
      </c>
      <c r="C207" s="15">
        <v>542.83900000000006</v>
      </c>
      <c r="D207" s="15"/>
      <c r="E207" s="15"/>
      <c r="F207" s="15"/>
    </row>
    <row r="208" spans="1:6">
      <c r="A208" s="14">
        <v>39703</v>
      </c>
      <c r="B208" s="12">
        <v>25.53</v>
      </c>
      <c r="C208" s="15">
        <v>542.83900000000006</v>
      </c>
      <c r="D208" s="15"/>
      <c r="E208" s="15">
        <v>20</v>
      </c>
      <c r="F208" s="15"/>
    </row>
    <row r="209" spans="1:6">
      <c r="A209" s="14">
        <v>39706</v>
      </c>
      <c r="B209" s="12">
        <v>25.51</v>
      </c>
      <c r="C209" s="15">
        <v>542.83900000000006</v>
      </c>
      <c r="D209" s="15"/>
      <c r="E209" s="15">
        <v>45</v>
      </c>
      <c r="F209" s="15"/>
    </row>
    <row r="210" spans="1:6">
      <c r="A210" s="14">
        <v>39707</v>
      </c>
      <c r="B210" s="12">
        <v>25.62</v>
      </c>
      <c r="C210" s="15">
        <v>542.83900000000006</v>
      </c>
      <c r="D210" s="15"/>
      <c r="E210" s="15"/>
      <c r="F210" s="15"/>
    </row>
    <row r="211" spans="1:6">
      <c r="A211" s="14">
        <v>39708</v>
      </c>
      <c r="B211" s="12">
        <v>25.44</v>
      </c>
      <c r="C211" s="15">
        <v>542.83900000000006</v>
      </c>
      <c r="D211" s="15"/>
      <c r="E211" s="15"/>
      <c r="F211" s="15"/>
    </row>
    <row r="212" spans="1:6">
      <c r="A212" s="14">
        <v>39709</v>
      </c>
      <c r="B212" s="12">
        <v>25.41</v>
      </c>
      <c r="C212" s="15">
        <v>542.83900000000006</v>
      </c>
      <c r="D212" s="15"/>
      <c r="E212" s="15"/>
      <c r="F212" s="15"/>
    </row>
    <row r="213" spans="1:6">
      <c r="A213" s="14">
        <v>39710</v>
      </c>
      <c r="B213" s="12">
        <v>25.28</v>
      </c>
      <c r="C213" s="15">
        <v>542.83900000000006</v>
      </c>
      <c r="D213" s="15"/>
      <c r="E213" s="15"/>
      <c r="F213" s="15"/>
    </row>
    <row r="214" spans="1:6">
      <c r="A214" s="14">
        <v>39713</v>
      </c>
      <c r="B214" s="12">
        <v>25.03</v>
      </c>
      <c r="C214" s="15">
        <v>542.83900000000006</v>
      </c>
      <c r="D214" s="15"/>
      <c r="E214" s="15"/>
      <c r="F214" s="15"/>
    </row>
    <row r="215" spans="1:6">
      <c r="A215" s="14">
        <v>39714</v>
      </c>
      <c r="B215" s="12">
        <v>25.1</v>
      </c>
      <c r="C215" s="15">
        <v>542.83900000000006</v>
      </c>
      <c r="D215" s="15"/>
      <c r="E215" s="15"/>
      <c r="F215" s="15"/>
    </row>
    <row r="216" spans="1:6">
      <c r="A216" s="14">
        <v>39715</v>
      </c>
      <c r="B216" s="12">
        <v>25.03</v>
      </c>
      <c r="C216" s="15">
        <v>542.83900000000006</v>
      </c>
      <c r="D216" s="15"/>
      <c r="E216" s="15"/>
      <c r="F216" s="15"/>
    </row>
    <row r="217" spans="1:6">
      <c r="A217" s="14">
        <v>39716</v>
      </c>
      <c r="B217" s="12">
        <v>25.04</v>
      </c>
      <c r="C217" s="15">
        <v>542.83900000000006</v>
      </c>
      <c r="D217" s="15"/>
      <c r="E217" s="15"/>
      <c r="F217" s="15"/>
    </row>
    <row r="218" spans="1:6">
      <c r="A218" s="14">
        <v>39717</v>
      </c>
      <c r="B218" s="12">
        <v>25.04</v>
      </c>
      <c r="C218" s="15">
        <v>542.83900000000006</v>
      </c>
      <c r="D218" s="15"/>
      <c r="E218" s="15"/>
      <c r="F218" s="15"/>
    </row>
    <row r="219" spans="1:6">
      <c r="A219" s="14">
        <v>39720</v>
      </c>
      <c r="B219" s="12">
        <v>25.31</v>
      </c>
      <c r="C219" s="15"/>
      <c r="D219" s="15"/>
      <c r="E219" s="15"/>
      <c r="F219" s="15"/>
    </row>
    <row r="220" spans="1:6">
      <c r="A220" s="14">
        <v>39721</v>
      </c>
      <c r="B220" s="12">
        <v>25.64</v>
      </c>
      <c r="C220" s="15"/>
      <c r="D220" s="15"/>
      <c r="E220" s="15"/>
      <c r="F220" s="15"/>
    </row>
    <row r="221" spans="1:6">
      <c r="A221" s="14">
        <v>39722</v>
      </c>
      <c r="B221" s="12">
        <v>25.73</v>
      </c>
      <c r="C221" s="15"/>
      <c r="D221" s="15"/>
      <c r="E221" s="15"/>
      <c r="F221" s="15"/>
    </row>
    <row r="222" spans="1:6">
      <c r="A222" s="14">
        <v>39723</v>
      </c>
      <c r="B222" s="12">
        <v>25.92</v>
      </c>
      <c r="C222" s="15"/>
      <c r="D222" s="15"/>
      <c r="E222" s="15"/>
      <c r="F222" s="15"/>
    </row>
    <row r="223" spans="1:6">
      <c r="A223" s="14">
        <v>39724</v>
      </c>
      <c r="B223" s="12">
        <v>25.98</v>
      </c>
      <c r="C223" s="15"/>
      <c r="D223" s="15"/>
      <c r="E223" s="15"/>
      <c r="F223" s="15"/>
    </row>
    <row r="224" spans="1:6">
      <c r="A224" s="14">
        <v>39727</v>
      </c>
      <c r="B224" s="12">
        <v>26.26</v>
      </c>
      <c r="C224" s="15">
        <v>472.005</v>
      </c>
      <c r="D224" s="15"/>
      <c r="E224" s="15"/>
      <c r="F224" s="15"/>
    </row>
    <row r="225" spans="1:6">
      <c r="A225" s="14">
        <v>39728</v>
      </c>
      <c r="B225" s="12">
        <v>26.17</v>
      </c>
      <c r="C225" s="15">
        <v>472.005</v>
      </c>
      <c r="D225" s="15"/>
      <c r="E225" s="15"/>
      <c r="F225" s="15"/>
    </row>
    <row r="226" spans="1:6">
      <c r="A226" s="14">
        <v>39729</v>
      </c>
      <c r="B226" s="12">
        <v>26.11</v>
      </c>
      <c r="C226" s="15">
        <v>472.005</v>
      </c>
      <c r="D226" s="15"/>
      <c r="E226" s="15"/>
      <c r="F226" s="15"/>
    </row>
    <row r="227" spans="1:6">
      <c r="A227" s="14">
        <v>39730</v>
      </c>
      <c r="B227" s="12">
        <v>26.14</v>
      </c>
      <c r="C227" s="15">
        <v>472.005</v>
      </c>
      <c r="D227" s="15"/>
      <c r="E227" s="15"/>
      <c r="F227" s="15"/>
    </row>
    <row r="228" spans="1:6">
      <c r="A228" s="14">
        <v>39731</v>
      </c>
      <c r="B228" s="12">
        <v>26.21</v>
      </c>
      <c r="C228" s="15">
        <v>472.005</v>
      </c>
      <c r="D228" s="15"/>
      <c r="E228" s="15"/>
      <c r="F228" s="15"/>
    </row>
    <row r="229" spans="1:6">
      <c r="A229" s="14">
        <v>39734</v>
      </c>
      <c r="B229" s="12">
        <v>26.19</v>
      </c>
      <c r="C229" s="15">
        <v>472.005</v>
      </c>
      <c r="D229" s="15"/>
      <c r="E229" s="15"/>
      <c r="F229" s="15"/>
    </row>
    <row r="230" spans="1:6">
      <c r="A230" s="14">
        <v>39735</v>
      </c>
      <c r="B230" s="12">
        <v>26.14</v>
      </c>
      <c r="C230" s="15">
        <v>472.005</v>
      </c>
      <c r="D230" s="15"/>
      <c r="E230" s="15"/>
      <c r="F230" s="15"/>
    </row>
    <row r="231" spans="1:6">
      <c r="A231" s="14">
        <v>39736</v>
      </c>
      <c r="B231" s="12">
        <v>26.25</v>
      </c>
      <c r="C231" s="15">
        <v>472.005</v>
      </c>
      <c r="D231" s="15"/>
      <c r="E231" s="15"/>
      <c r="F231" s="15"/>
    </row>
    <row r="232" spans="1:6">
      <c r="A232" s="14">
        <v>39737</v>
      </c>
      <c r="B232" s="12">
        <v>26.3</v>
      </c>
      <c r="C232" s="15">
        <v>472.005</v>
      </c>
      <c r="D232" s="15"/>
      <c r="E232" s="15"/>
      <c r="F232" s="15"/>
    </row>
    <row r="233" spans="1:6">
      <c r="A233" s="14">
        <v>39738</v>
      </c>
      <c r="B233" s="12">
        <v>26.36</v>
      </c>
      <c r="C233" s="15">
        <v>472.005</v>
      </c>
      <c r="D233" s="15"/>
      <c r="E233" s="15"/>
      <c r="F233" s="15"/>
    </row>
    <row r="234" spans="1:6">
      <c r="A234" s="14">
        <v>39741</v>
      </c>
      <c r="B234" s="12">
        <v>26.36</v>
      </c>
      <c r="C234" s="15">
        <v>472.005</v>
      </c>
      <c r="D234" s="15"/>
      <c r="E234" s="15"/>
      <c r="F234" s="15"/>
    </row>
    <row r="235" spans="1:6">
      <c r="A235" s="14">
        <v>39742</v>
      </c>
      <c r="B235" s="12">
        <v>26.71</v>
      </c>
      <c r="C235" s="15">
        <v>472.005</v>
      </c>
      <c r="D235" s="15"/>
      <c r="E235" s="15"/>
      <c r="F235" s="15"/>
    </row>
    <row r="236" spans="1:6">
      <c r="A236" s="14">
        <v>39743</v>
      </c>
      <c r="B236" s="12">
        <v>26.93</v>
      </c>
      <c r="C236" s="15">
        <v>472.005</v>
      </c>
      <c r="D236" s="15"/>
      <c r="E236" s="15"/>
      <c r="F236" s="15"/>
    </row>
    <row r="237" spans="1:6">
      <c r="A237" s="14">
        <v>39744</v>
      </c>
      <c r="B237" s="12">
        <v>26.85</v>
      </c>
      <c r="C237" s="15">
        <v>472.005</v>
      </c>
      <c r="D237" s="15"/>
      <c r="E237" s="15"/>
      <c r="F237" s="15"/>
    </row>
    <row r="238" spans="1:6">
      <c r="A238" s="14">
        <v>39745</v>
      </c>
      <c r="B238" s="12">
        <v>27.2</v>
      </c>
      <c r="C238" s="15">
        <v>472.005</v>
      </c>
      <c r="D238" s="15"/>
      <c r="E238" s="15"/>
      <c r="F238" s="15"/>
    </row>
    <row r="239" spans="1:6">
      <c r="A239" s="14">
        <v>39748</v>
      </c>
      <c r="B239" s="12">
        <v>27.34</v>
      </c>
      <c r="C239" s="15">
        <v>472.005</v>
      </c>
      <c r="D239" s="15"/>
      <c r="E239" s="15"/>
      <c r="F239" s="15"/>
    </row>
    <row r="240" spans="1:6">
      <c r="A240" s="14">
        <v>39749</v>
      </c>
      <c r="B240" s="12">
        <v>27.14</v>
      </c>
      <c r="C240" s="15"/>
      <c r="D240" s="15"/>
      <c r="E240" s="15"/>
      <c r="F240" s="15"/>
    </row>
    <row r="241" spans="1:6">
      <c r="A241" s="14">
        <v>39750</v>
      </c>
      <c r="B241" s="12">
        <v>26.82</v>
      </c>
      <c r="C241" s="15"/>
      <c r="D241" s="15"/>
      <c r="E241" s="15"/>
      <c r="F241" s="15"/>
    </row>
    <row r="242" spans="1:6">
      <c r="A242" s="14">
        <v>39751</v>
      </c>
      <c r="B242" s="12">
        <v>26.83</v>
      </c>
      <c r="C242" s="15"/>
      <c r="D242" s="15"/>
      <c r="E242" s="15"/>
      <c r="F242" s="15"/>
    </row>
    <row r="243" spans="1:6">
      <c r="A243" s="14">
        <v>39752</v>
      </c>
      <c r="B243" s="12">
        <v>27.07</v>
      </c>
      <c r="C243" s="15"/>
      <c r="D243" s="15"/>
      <c r="E243" s="15"/>
      <c r="F243" s="15"/>
    </row>
    <row r="244" spans="1:6">
      <c r="A244" s="14">
        <v>39755</v>
      </c>
      <c r="B244" s="12">
        <v>27.16</v>
      </c>
      <c r="C244" s="15"/>
      <c r="D244" s="15"/>
      <c r="E244" s="15"/>
      <c r="F244" s="15"/>
    </row>
    <row r="245" spans="1:6">
      <c r="A245" s="14">
        <v>39756</v>
      </c>
      <c r="B245" s="12">
        <v>26.81</v>
      </c>
      <c r="C245" s="15">
        <v>442.392</v>
      </c>
      <c r="D245" s="15"/>
      <c r="E245" s="15"/>
      <c r="F245" s="15"/>
    </row>
    <row r="246" spans="1:6">
      <c r="A246" s="14">
        <v>39757</v>
      </c>
      <c r="B246" s="12">
        <v>26.82</v>
      </c>
      <c r="C246" s="15">
        <v>442.392</v>
      </c>
      <c r="D246" s="15"/>
      <c r="E246" s="15"/>
      <c r="F246" s="15"/>
    </row>
    <row r="247" spans="1:6">
      <c r="A247" s="14">
        <v>39758</v>
      </c>
      <c r="B247" s="12">
        <v>27.04</v>
      </c>
      <c r="C247" s="15">
        <v>442.392</v>
      </c>
      <c r="D247" s="15"/>
      <c r="E247" s="15"/>
      <c r="F247" s="15"/>
    </row>
    <row r="248" spans="1:6">
      <c r="A248" s="14">
        <v>39759</v>
      </c>
      <c r="B248" s="12">
        <v>27.03</v>
      </c>
      <c r="C248" s="15">
        <v>442.392</v>
      </c>
      <c r="D248" s="15"/>
      <c r="E248" s="15"/>
      <c r="F248" s="15"/>
    </row>
    <row r="249" spans="1:6">
      <c r="A249" s="14">
        <v>39762</v>
      </c>
      <c r="B249" s="12">
        <v>27.05</v>
      </c>
      <c r="C249" s="15">
        <v>442.392</v>
      </c>
      <c r="D249" s="15"/>
      <c r="E249" s="15"/>
      <c r="F249" s="15"/>
    </row>
    <row r="250" spans="1:6">
      <c r="A250" s="14">
        <v>39763</v>
      </c>
      <c r="B250" s="12">
        <v>27.57</v>
      </c>
      <c r="C250" s="15">
        <v>442.392</v>
      </c>
      <c r="D250" s="15">
        <v>20</v>
      </c>
      <c r="E250" s="15"/>
      <c r="F250" s="15"/>
    </row>
    <row r="251" spans="1:6">
      <c r="A251" s="14">
        <v>39764</v>
      </c>
      <c r="B251" s="12">
        <v>27.57</v>
      </c>
      <c r="C251" s="15">
        <v>442.392</v>
      </c>
      <c r="D251" s="15">
        <v>45</v>
      </c>
      <c r="E251" s="15"/>
      <c r="F251" s="15"/>
    </row>
    <row r="252" spans="1:6">
      <c r="A252" s="14">
        <v>39765</v>
      </c>
      <c r="B252" s="12">
        <v>27.29</v>
      </c>
      <c r="C252" s="15">
        <v>442.392</v>
      </c>
      <c r="D252" s="15"/>
      <c r="E252" s="15"/>
      <c r="F252" s="15"/>
    </row>
    <row r="253" spans="1:6">
      <c r="A253" s="14">
        <v>39766</v>
      </c>
      <c r="B253" s="12">
        <v>27.37</v>
      </c>
      <c r="C253" s="15">
        <v>442.392</v>
      </c>
      <c r="D253" s="15"/>
      <c r="E253" s="15"/>
      <c r="F253" s="15"/>
    </row>
    <row r="254" spans="1:6">
      <c r="A254" s="14">
        <v>39769</v>
      </c>
      <c r="B254" s="12">
        <v>27.43</v>
      </c>
      <c r="C254" s="15">
        <v>442.392</v>
      </c>
      <c r="D254" s="15"/>
      <c r="E254" s="15"/>
      <c r="F254" s="15"/>
    </row>
    <row r="255" spans="1:6">
      <c r="A255" s="14">
        <v>39770</v>
      </c>
      <c r="B255" s="12">
        <v>27.47</v>
      </c>
      <c r="C255" s="15">
        <v>442.392</v>
      </c>
      <c r="D255" s="15"/>
      <c r="E255" s="15"/>
      <c r="F255" s="15"/>
    </row>
    <row r="256" spans="1:6">
      <c r="A256" s="14">
        <v>39771</v>
      </c>
      <c r="B256" s="12">
        <v>27.62</v>
      </c>
      <c r="C256" s="15">
        <v>442.392</v>
      </c>
      <c r="D256" s="15"/>
      <c r="E256" s="15"/>
      <c r="F256" s="15"/>
    </row>
    <row r="257" spans="1:6">
      <c r="A257" s="14">
        <v>39772</v>
      </c>
      <c r="B257" s="12">
        <v>27.64</v>
      </c>
      <c r="C257" s="15">
        <v>442.392</v>
      </c>
      <c r="D257" s="15"/>
      <c r="E257" s="15"/>
      <c r="F257" s="15"/>
    </row>
    <row r="258" spans="1:6">
      <c r="A258" s="14">
        <v>39773</v>
      </c>
      <c r="B258" s="12">
        <v>27.51</v>
      </c>
      <c r="C258" s="15">
        <v>442.392</v>
      </c>
      <c r="D258" s="15"/>
      <c r="E258" s="15"/>
      <c r="F258" s="15"/>
    </row>
    <row r="259" spans="1:6">
      <c r="A259" s="14">
        <v>39776</v>
      </c>
      <c r="B259" s="12">
        <v>27.31</v>
      </c>
      <c r="C259" s="15">
        <v>442.392</v>
      </c>
      <c r="D259" s="15"/>
      <c r="E259" s="15"/>
      <c r="F259" s="15"/>
    </row>
    <row r="260" spans="1:6">
      <c r="A260" s="14">
        <v>39777</v>
      </c>
      <c r="B260" s="12">
        <v>27.24</v>
      </c>
      <c r="C260" s="15">
        <v>442.392</v>
      </c>
      <c r="D260" s="15"/>
      <c r="E260" s="15"/>
      <c r="F260" s="15"/>
    </row>
    <row r="261" spans="1:6">
      <c r="A261" s="14">
        <v>39778</v>
      </c>
      <c r="B261" s="12">
        <v>27.44</v>
      </c>
      <c r="C261" s="15">
        <v>442.392</v>
      </c>
      <c r="D261" s="15"/>
      <c r="E261" s="15"/>
      <c r="F261" s="15"/>
    </row>
    <row r="262" spans="1:6">
      <c r="A262" s="14">
        <v>39779</v>
      </c>
      <c r="B262" s="12">
        <v>27.43</v>
      </c>
      <c r="C262" s="15">
        <v>442.392</v>
      </c>
      <c r="D262" s="15"/>
      <c r="E262" s="15"/>
      <c r="F262" s="15"/>
    </row>
    <row r="263" spans="1:6">
      <c r="A263" s="14">
        <v>39780</v>
      </c>
      <c r="B263" s="12">
        <v>27.92</v>
      </c>
      <c r="C263" s="15"/>
      <c r="D263" s="15"/>
      <c r="E263" s="15"/>
      <c r="F263" s="15"/>
    </row>
    <row r="264" spans="1:6">
      <c r="A264" s="14">
        <v>39783</v>
      </c>
      <c r="B264" s="12">
        <v>28.02</v>
      </c>
      <c r="C264" s="15"/>
      <c r="D264" s="15"/>
      <c r="E264" s="15"/>
      <c r="F264" s="15"/>
    </row>
    <row r="265" spans="1:6">
      <c r="A265" s="14">
        <v>39784</v>
      </c>
      <c r="B265" s="12">
        <v>27.9</v>
      </c>
      <c r="C265" s="15"/>
      <c r="D265" s="15"/>
      <c r="E265" s="15"/>
      <c r="F265" s="15"/>
    </row>
    <row r="266" spans="1:6">
      <c r="A266" s="14">
        <v>39785</v>
      </c>
      <c r="B266" s="12">
        <v>27.9</v>
      </c>
      <c r="C266" s="15"/>
      <c r="D266" s="15"/>
      <c r="E266" s="15"/>
      <c r="F266" s="15"/>
    </row>
    <row r="267" spans="1:6">
      <c r="A267" s="14">
        <v>39786</v>
      </c>
      <c r="B267" s="12">
        <v>27.8</v>
      </c>
      <c r="C267" s="15">
        <v>412.548</v>
      </c>
      <c r="D267" s="15"/>
      <c r="E267" s="15"/>
      <c r="F267" s="15"/>
    </row>
    <row r="268" spans="1:6">
      <c r="A268" s="14">
        <v>39787</v>
      </c>
      <c r="B268" s="12">
        <v>28.17</v>
      </c>
      <c r="C268" s="15">
        <v>412.548</v>
      </c>
      <c r="D268" s="15"/>
      <c r="E268" s="15"/>
      <c r="F268" s="15"/>
    </row>
    <row r="269" spans="1:6">
      <c r="A269" s="14">
        <v>39790</v>
      </c>
      <c r="B269" s="12">
        <v>27.89</v>
      </c>
      <c r="C269" s="15">
        <v>412.548</v>
      </c>
      <c r="D269" s="15"/>
      <c r="E269" s="15"/>
      <c r="F269" s="15"/>
    </row>
    <row r="270" spans="1:6">
      <c r="A270" s="14">
        <v>39791</v>
      </c>
      <c r="B270" s="12">
        <v>27.93</v>
      </c>
      <c r="C270" s="15">
        <v>412.548</v>
      </c>
      <c r="D270" s="15"/>
      <c r="E270" s="15"/>
      <c r="F270" s="15"/>
    </row>
    <row r="271" spans="1:6">
      <c r="A271" s="14">
        <v>39792</v>
      </c>
      <c r="B271" s="12">
        <v>27.83</v>
      </c>
      <c r="C271" s="15">
        <v>412.548</v>
      </c>
      <c r="D271" s="15"/>
      <c r="E271" s="15"/>
      <c r="F271" s="15"/>
    </row>
    <row r="272" spans="1:6">
      <c r="A272" s="14">
        <v>39793</v>
      </c>
      <c r="B272" s="12">
        <v>27.69</v>
      </c>
      <c r="C272" s="15">
        <v>412.548</v>
      </c>
      <c r="D272" s="15"/>
      <c r="E272" s="15"/>
      <c r="F272" s="15"/>
    </row>
    <row r="273" spans="1:6">
      <c r="A273" s="14">
        <v>39794</v>
      </c>
      <c r="B273" s="12">
        <v>27.69</v>
      </c>
      <c r="C273" s="15">
        <v>412.548</v>
      </c>
      <c r="D273" s="15"/>
      <c r="E273" s="15"/>
      <c r="F273" s="15"/>
    </row>
    <row r="274" spans="1:6">
      <c r="A274" s="14">
        <v>39797</v>
      </c>
      <c r="B274" s="12">
        <v>27.62</v>
      </c>
      <c r="C274" s="15">
        <v>412.548</v>
      </c>
      <c r="D274" s="15"/>
      <c r="E274" s="15"/>
      <c r="F274" s="15"/>
    </row>
    <row r="275" spans="1:6">
      <c r="A275" s="14">
        <v>39798</v>
      </c>
      <c r="B275" s="12">
        <v>27.32</v>
      </c>
      <c r="C275" s="15">
        <v>412.548</v>
      </c>
      <c r="D275" s="15"/>
      <c r="E275" s="15"/>
      <c r="F275" s="15"/>
    </row>
    <row r="276" spans="1:6">
      <c r="A276" s="14">
        <v>39799</v>
      </c>
      <c r="B276" s="12">
        <v>27.25</v>
      </c>
      <c r="C276" s="15">
        <v>412.548</v>
      </c>
      <c r="D276" s="15"/>
      <c r="E276" s="15"/>
      <c r="F276" s="15"/>
    </row>
    <row r="277" spans="1:6">
      <c r="A277" s="14">
        <v>39800</v>
      </c>
      <c r="B277" s="12">
        <v>27.5</v>
      </c>
      <c r="C277" s="15">
        <v>412.548</v>
      </c>
      <c r="D277" s="15"/>
      <c r="E277" s="15"/>
      <c r="F277" s="15"/>
    </row>
    <row r="278" spans="1:6">
      <c r="A278" s="14">
        <v>39801</v>
      </c>
      <c r="B278" s="12">
        <v>28.17</v>
      </c>
      <c r="C278" s="15">
        <v>412.548</v>
      </c>
      <c r="D278" s="15"/>
      <c r="E278" s="15"/>
      <c r="F278" s="15"/>
    </row>
    <row r="279" spans="1:6">
      <c r="A279" s="14">
        <v>39804</v>
      </c>
      <c r="B279" s="12">
        <v>28.48</v>
      </c>
      <c r="C279" s="15">
        <v>412.548</v>
      </c>
      <c r="D279" s="15"/>
      <c r="E279" s="15"/>
      <c r="F279" s="15"/>
    </row>
    <row r="280" spans="1:6">
      <c r="A280" s="14">
        <v>39805</v>
      </c>
      <c r="B280" s="12">
        <v>28.43</v>
      </c>
      <c r="C280" s="15">
        <v>412.548</v>
      </c>
      <c r="D280" s="15"/>
      <c r="E280" s="15"/>
      <c r="F280" s="15"/>
    </row>
    <row r="281" spans="1:6">
      <c r="A281" s="14">
        <v>39806</v>
      </c>
      <c r="B281" s="12">
        <v>28.68</v>
      </c>
      <c r="C281" s="15">
        <v>412.548</v>
      </c>
      <c r="D281" s="15"/>
      <c r="E281" s="15"/>
      <c r="F281" s="15"/>
    </row>
    <row r="282" spans="1:6">
      <c r="A282" s="14">
        <v>39807</v>
      </c>
      <c r="B282" s="12">
        <v>28.7</v>
      </c>
      <c r="C282" s="15">
        <v>412.548</v>
      </c>
      <c r="D282" s="15"/>
      <c r="E282" s="15"/>
      <c r="F282" s="15"/>
    </row>
    <row r="283" spans="1:6">
      <c r="A283" s="14">
        <v>39808</v>
      </c>
      <c r="B283" s="12">
        <v>28.99</v>
      </c>
      <c r="C283" s="15">
        <v>412.548</v>
      </c>
      <c r="D283" s="15"/>
      <c r="E283" s="15"/>
      <c r="F283" s="15"/>
    </row>
    <row r="284" spans="1:6">
      <c r="A284" s="14">
        <v>39811</v>
      </c>
      <c r="B284" s="12">
        <v>29.58</v>
      </c>
      <c r="C284" s="15"/>
      <c r="D284" s="15"/>
      <c r="E284" s="15"/>
      <c r="F284" s="15"/>
    </row>
    <row r="285" spans="1:6">
      <c r="A285" s="14">
        <v>39812</v>
      </c>
      <c r="B285" s="12">
        <v>29.41</v>
      </c>
      <c r="C285" s="15"/>
      <c r="D285" s="15"/>
      <c r="E285" s="15"/>
      <c r="F285" s="15"/>
    </row>
    <row r="286" spans="1:6">
      <c r="A286" s="14">
        <v>39813</v>
      </c>
      <c r="B286" s="12">
        <v>29.4</v>
      </c>
      <c r="C286" s="15"/>
      <c r="D286" s="15"/>
      <c r="E286" s="15"/>
      <c r="F286" s="15"/>
    </row>
    <row r="287" spans="1:6">
      <c r="A287" s="14">
        <v>39814</v>
      </c>
      <c r="B287" s="12">
        <v>29.15</v>
      </c>
      <c r="C287" s="15"/>
      <c r="D287" s="15"/>
      <c r="E287" s="15"/>
      <c r="F287" s="15"/>
    </row>
    <row r="288" spans="1:6">
      <c r="A288" s="14">
        <v>39815</v>
      </c>
      <c r="B288" s="12">
        <v>29.4</v>
      </c>
      <c r="C288" s="15"/>
      <c r="D288" s="15"/>
      <c r="E288" s="15"/>
      <c r="F288" s="15"/>
    </row>
    <row r="289" spans="1:6">
      <c r="A289" s="14">
        <v>39818</v>
      </c>
      <c r="B289" s="12">
        <v>29.19</v>
      </c>
      <c r="C289" s="15">
        <v>371.43900000000002</v>
      </c>
      <c r="D289" s="15"/>
      <c r="E289" s="15"/>
      <c r="F289" s="15"/>
    </row>
    <row r="290" spans="1:6">
      <c r="A290" s="14">
        <v>39819</v>
      </c>
      <c r="B290" s="12">
        <v>29.16</v>
      </c>
      <c r="C290" s="15">
        <v>371.43900000000002</v>
      </c>
      <c r="D290" s="15"/>
      <c r="E290" s="15"/>
      <c r="F290" s="15"/>
    </row>
    <row r="291" spans="1:6">
      <c r="A291" s="14">
        <v>39820</v>
      </c>
      <c r="B291" s="12">
        <v>30.49</v>
      </c>
      <c r="C291" s="15">
        <v>371.43900000000002</v>
      </c>
      <c r="D291" s="15"/>
      <c r="E291" s="15"/>
      <c r="F291" s="15"/>
    </row>
    <row r="292" spans="1:6">
      <c r="A292" s="14">
        <v>39821</v>
      </c>
      <c r="B292" s="12">
        <v>30.44</v>
      </c>
      <c r="C292" s="15">
        <v>371.43900000000002</v>
      </c>
      <c r="D292" s="15"/>
      <c r="E292" s="15"/>
      <c r="F292" s="15"/>
    </row>
    <row r="293" spans="1:6">
      <c r="A293" s="14">
        <v>39822</v>
      </c>
      <c r="B293" s="12">
        <v>30.89</v>
      </c>
      <c r="C293" s="15">
        <v>371.43900000000002</v>
      </c>
      <c r="D293" s="15"/>
      <c r="E293" s="15"/>
      <c r="F293" s="15"/>
    </row>
    <row r="294" spans="1:6">
      <c r="A294" s="14">
        <v>39825</v>
      </c>
      <c r="B294" s="12">
        <v>31.12</v>
      </c>
      <c r="C294" s="15">
        <v>371.43900000000002</v>
      </c>
      <c r="D294" s="15"/>
      <c r="E294" s="15"/>
      <c r="F294" s="15"/>
    </row>
    <row r="295" spans="1:6">
      <c r="A295" s="14">
        <v>39826</v>
      </c>
      <c r="B295" s="12">
        <v>31.31</v>
      </c>
      <c r="C295" s="15">
        <v>371.43900000000002</v>
      </c>
      <c r="D295" s="15"/>
      <c r="E295" s="15"/>
      <c r="F295" s="15"/>
    </row>
    <row r="296" spans="1:6">
      <c r="A296" s="14">
        <v>39827</v>
      </c>
      <c r="B296" s="12">
        <v>31.74</v>
      </c>
      <c r="C296" s="15">
        <v>371.43900000000002</v>
      </c>
      <c r="D296" s="15"/>
      <c r="E296" s="15"/>
      <c r="F296" s="15"/>
    </row>
    <row r="297" spans="1:6">
      <c r="A297" s="14">
        <v>39828</v>
      </c>
      <c r="B297" s="12">
        <v>32.369999999999997</v>
      </c>
      <c r="C297" s="15">
        <v>371.43900000000002</v>
      </c>
      <c r="D297" s="15"/>
      <c r="E297" s="15"/>
      <c r="F297" s="15"/>
    </row>
    <row r="298" spans="1:6">
      <c r="A298" s="14">
        <v>39829</v>
      </c>
      <c r="B298" s="12">
        <v>32.53</v>
      </c>
      <c r="C298" s="15">
        <v>371.43900000000002</v>
      </c>
      <c r="D298" s="15">
        <v>20</v>
      </c>
      <c r="E298" s="15"/>
      <c r="F298" s="15"/>
    </row>
    <row r="299" spans="1:6">
      <c r="A299" s="14">
        <v>39832</v>
      </c>
      <c r="B299" s="12">
        <v>33.39</v>
      </c>
      <c r="C299" s="15">
        <v>371.43900000000002</v>
      </c>
      <c r="D299" s="15">
        <v>45</v>
      </c>
      <c r="E299" s="15"/>
      <c r="F299" s="15"/>
    </row>
    <row r="300" spans="1:6">
      <c r="A300" s="14">
        <v>39833</v>
      </c>
      <c r="B300" s="12">
        <v>33</v>
      </c>
      <c r="C300" s="15">
        <v>371.43900000000002</v>
      </c>
      <c r="D300" s="15"/>
      <c r="E300" s="15"/>
      <c r="F300" s="15"/>
    </row>
    <row r="301" spans="1:6">
      <c r="A301" s="14">
        <v>39834</v>
      </c>
      <c r="B301" s="12">
        <v>32.65</v>
      </c>
      <c r="C301" s="15">
        <v>371.43900000000002</v>
      </c>
      <c r="D301" s="15"/>
      <c r="E301" s="15"/>
      <c r="F301" s="15"/>
    </row>
    <row r="302" spans="1:6">
      <c r="A302" s="14">
        <v>39835</v>
      </c>
      <c r="B302" s="12">
        <v>32.630000000000003</v>
      </c>
      <c r="C302" s="15">
        <v>371.43900000000002</v>
      </c>
      <c r="D302" s="15"/>
      <c r="E302" s="15"/>
      <c r="F302" s="15"/>
    </row>
    <row r="303" spans="1:6">
      <c r="A303" s="14">
        <v>39836</v>
      </c>
      <c r="B303" s="12">
        <v>32.86</v>
      </c>
      <c r="C303" s="15">
        <v>371.43900000000002</v>
      </c>
      <c r="D303" s="15"/>
      <c r="E303" s="15"/>
      <c r="F303" s="15"/>
    </row>
    <row r="304" spans="1:6">
      <c r="A304" s="14">
        <v>39839</v>
      </c>
      <c r="B304" s="12">
        <v>32.79</v>
      </c>
      <c r="C304" s="15">
        <v>371.43900000000002</v>
      </c>
      <c r="D304" s="15"/>
      <c r="E304" s="15"/>
      <c r="F304" s="15"/>
    </row>
    <row r="305" spans="1:6">
      <c r="A305" s="14">
        <v>39840</v>
      </c>
      <c r="B305" s="12">
        <v>33.06</v>
      </c>
      <c r="C305" s="15">
        <v>371.43900000000002</v>
      </c>
      <c r="D305" s="15"/>
      <c r="E305" s="15"/>
      <c r="F305" s="15"/>
    </row>
    <row r="306" spans="1:6">
      <c r="A306" s="14">
        <v>39841</v>
      </c>
      <c r="B306" s="12">
        <v>33.92</v>
      </c>
      <c r="C306" s="15"/>
      <c r="D306" s="15"/>
      <c r="E306" s="15"/>
      <c r="F306" s="15"/>
    </row>
    <row r="307" spans="1:6">
      <c r="A307" s="14">
        <v>39842</v>
      </c>
      <c r="B307" s="12">
        <v>35.090000000000003</v>
      </c>
      <c r="C307" s="15"/>
      <c r="D307" s="15"/>
      <c r="E307" s="15"/>
      <c r="F307" s="15"/>
    </row>
    <row r="308" spans="1:6">
      <c r="A308" s="14">
        <v>39843</v>
      </c>
      <c r="B308" s="12">
        <v>35.74</v>
      </c>
      <c r="C308" s="15"/>
      <c r="D308" s="15"/>
      <c r="E308" s="15"/>
      <c r="F308" s="15"/>
    </row>
    <row r="309" spans="1:6">
      <c r="A309" s="14">
        <v>39846</v>
      </c>
      <c r="B309" s="12">
        <v>36.130000000000003</v>
      </c>
      <c r="C309" s="15"/>
      <c r="D309" s="15"/>
      <c r="E309" s="15"/>
      <c r="F309" s="15"/>
    </row>
    <row r="310" spans="1:6">
      <c r="A310" s="14">
        <v>39847</v>
      </c>
      <c r="B310" s="12">
        <v>35.97</v>
      </c>
      <c r="C310" s="15"/>
      <c r="D310" s="15"/>
      <c r="E310" s="15"/>
      <c r="F310" s="15"/>
    </row>
    <row r="311" spans="1:6">
      <c r="A311" s="14">
        <v>39848</v>
      </c>
      <c r="B311" s="12">
        <v>36.270000000000003</v>
      </c>
      <c r="C311" s="15">
        <v>368.142</v>
      </c>
      <c r="D311" s="15"/>
      <c r="E311" s="15"/>
      <c r="F311" s="15"/>
    </row>
    <row r="312" spans="1:6">
      <c r="A312" s="14">
        <v>39849</v>
      </c>
      <c r="B312" s="12">
        <v>36.369999999999997</v>
      </c>
      <c r="C312" s="15">
        <v>368.142</v>
      </c>
      <c r="D312" s="15"/>
      <c r="E312" s="15"/>
      <c r="F312" s="15"/>
    </row>
    <row r="313" spans="1:6">
      <c r="A313" s="14">
        <v>39850</v>
      </c>
      <c r="B313" s="12">
        <v>36.17</v>
      </c>
      <c r="C313" s="15">
        <v>368.142</v>
      </c>
      <c r="D313" s="15"/>
      <c r="E313" s="15"/>
      <c r="F313" s="15"/>
    </row>
    <row r="314" spans="1:6">
      <c r="A314" s="14">
        <v>39853</v>
      </c>
      <c r="B314" s="12">
        <v>35.880000000000003</v>
      </c>
      <c r="C314" s="15">
        <v>368.142</v>
      </c>
      <c r="D314" s="15"/>
      <c r="E314" s="15"/>
      <c r="F314" s="15"/>
    </row>
    <row r="315" spans="1:6">
      <c r="A315" s="14">
        <v>39854</v>
      </c>
      <c r="B315" s="12">
        <v>35.840000000000003</v>
      </c>
      <c r="C315" s="15">
        <v>368.142</v>
      </c>
      <c r="D315" s="15"/>
      <c r="E315" s="15"/>
      <c r="F315" s="15"/>
    </row>
    <row r="316" spans="1:6">
      <c r="A316" s="14">
        <v>39855</v>
      </c>
      <c r="B316" s="12">
        <v>35.1</v>
      </c>
      <c r="C316" s="15">
        <v>368.142</v>
      </c>
      <c r="D316" s="15"/>
      <c r="E316" s="15"/>
      <c r="F316" s="15"/>
    </row>
    <row r="317" spans="1:6">
      <c r="A317" s="14">
        <v>39856</v>
      </c>
      <c r="B317" s="12">
        <v>34.65</v>
      </c>
      <c r="C317" s="15">
        <v>368.142</v>
      </c>
      <c r="D317" s="15"/>
      <c r="E317" s="15"/>
      <c r="F317" s="15"/>
    </row>
    <row r="318" spans="1:6">
      <c r="A318" s="14">
        <v>39857</v>
      </c>
      <c r="B318" s="12">
        <v>34.630000000000003</v>
      </c>
      <c r="C318" s="15">
        <v>368.142</v>
      </c>
      <c r="D318" s="15"/>
      <c r="E318" s="15"/>
      <c r="F318" s="15"/>
    </row>
    <row r="319" spans="1:6">
      <c r="A319" s="14">
        <v>39860</v>
      </c>
      <c r="B319" s="12">
        <v>35.159999999999997</v>
      </c>
      <c r="C319" s="15">
        <v>368.142</v>
      </c>
      <c r="D319" s="15"/>
      <c r="E319" s="15"/>
      <c r="F319" s="15"/>
    </row>
    <row r="320" spans="1:6">
      <c r="A320" s="14">
        <v>39861</v>
      </c>
      <c r="B320" s="12">
        <v>36.35</v>
      </c>
      <c r="C320" s="15">
        <v>368.142</v>
      </c>
      <c r="D320" s="15"/>
      <c r="E320" s="15"/>
      <c r="F320" s="15"/>
    </row>
    <row r="321" spans="1:6">
      <c r="A321" s="14">
        <v>39862</v>
      </c>
      <c r="B321" s="12">
        <v>36.340000000000003</v>
      </c>
      <c r="C321" s="15">
        <v>368.142</v>
      </c>
      <c r="D321" s="15"/>
      <c r="E321" s="15"/>
      <c r="F321" s="15"/>
    </row>
    <row r="322" spans="1:6">
      <c r="A322" s="14">
        <v>39863</v>
      </c>
      <c r="B322" s="12">
        <v>35.89</v>
      </c>
      <c r="C322" s="15">
        <v>368.142</v>
      </c>
      <c r="D322" s="15"/>
      <c r="E322" s="15"/>
      <c r="F322" s="15"/>
    </row>
    <row r="323" spans="1:6">
      <c r="A323" s="14">
        <v>39864</v>
      </c>
      <c r="B323" s="12">
        <v>35.94</v>
      </c>
      <c r="C323" s="15">
        <v>368.142</v>
      </c>
      <c r="D323" s="15"/>
      <c r="E323" s="15"/>
      <c r="F323" s="15"/>
    </row>
    <row r="324" spans="1:6">
      <c r="A324" s="14">
        <v>39867</v>
      </c>
      <c r="B324" s="12">
        <v>36.07</v>
      </c>
      <c r="C324" s="15">
        <v>368.142</v>
      </c>
      <c r="D324" s="15"/>
      <c r="E324" s="15"/>
      <c r="F324" s="15"/>
    </row>
    <row r="325" spans="1:6">
      <c r="A325" s="14">
        <v>39868</v>
      </c>
      <c r="B325" s="12">
        <v>35.840000000000003</v>
      </c>
      <c r="C325" s="15">
        <v>368.142</v>
      </c>
      <c r="D325" s="15"/>
      <c r="E325" s="15"/>
      <c r="F325" s="15"/>
    </row>
    <row r="326" spans="1:6">
      <c r="A326" s="14">
        <v>39869</v>
      </c>
      <c r="B326" s="12">
        <v>35.83</v>
      </c>
      <c r="C326" s="15">
        <v>368.142</v>
      </c>
      <c r="D326" s="15"/>
      <c r="E326" s="15"/>
      <c r="F326" s="15"/>
    </row>
    <row r="327" spans="1:6">
      <c r="A327" s="14">
        <v>39870</v>
      </c>
      <c r="B327" s="12">
        <v>35.67</v>
      </c>
      <c r="C327" s="15"/>
      <c r="D327" s="15"/>
      <c r="E327" s="15"/>
      <c r="F327" s="15"/>
    </row>
    <row r="328" spans="1:6">
      <c r="A328" s="14">
        <v>39871</v>
      </c>
      <c r="B328" s="12">
        <v>35.909999999999997</v>
      </c>
      <c r="C328" s="15"/>
      <c r="D328" s="15"/>
      <c r="E328" s="15"/>
      <c r="F328" s="15"/>
    </row>
    <row r="329" spans="1:6">
      <c r="A329" s="14">
        <v>39874</v>
      </c>
      <c r="B329" s="12">
        <v>36.17</v>
      </c>
      <c r="C329" s="15"/>
      <c r="D329" s="15"/>
      <c r="E329" s="15"/>
      <c r="F329" s="15"/>
    </row>
    <row r="330" spans="1:6">
      <c r="A330" s="14">
        <v>39875</v>
      </c>
      <c r="B330" s="12">
        <v>36.229999999999997</v>
      </c>
      <c r="C330" s="15"/>
      <c r="D330" s="15"/>
      <c r="E330" s="15"/>
      <c r="F330" s="15"/>
    </row>
    <row r="331" spans="1:6">
      <c r="A331" s="14">
        <v>39876</v>
      </c>
      <c r="B331" s="12">
        <v>35.950000000000003</v>
      </c>
      <c r="C331" s="15">
        <v>368.14499999999998</v>
      </c>
      <c r="D331" s="15"/>
      <c r="E331" s="15"/>
      <c r="F331" s="15"/>
    </row>
    <row r="332" spans="1:6">
      <c r="A332" s="14">
        <v>39877</v>
      </c>
      <c r="B332" s="12">
        <v>35.9</v>
      </c>
      <c r="C332" s="15">
        <v>368.14499999999998</v>
      </c>
      <c r="D332" s="15"/>
      <c r="E332" s="15"/>
      <c r="F332" s="15"/>
    </row>
    <row r="333" spans="1:6">
      <c r="A333" s="14">
        <v>39878</v>
      </c>
      <c r="B333" s="12">
        <v>35.770000000000003</v>
      </c>
      <c r="C333" s="15">
        <v>368.14499999999998</v>
      </c>
      <c r="D333" s="15"/>
      <c r="E333" s="15"/>
      <c r="F333" s="15"/>
    </row>
    <row r="334" spans="1:6">
      <c r="A334" s="14">
        <v>39881</v>
      </c>
      <c r="B334" s="12">
        <v>35.65</v>
      </c>
      <c r="C334" s="15">
        <v>368.14499999999998</v>
      </c>
      <c r="D334" s="15"/>
      <c r="E334" s="15"/>
      <c r="F334" s="15"/>
    </row>
    <row r="335" spans="1:6">
      <c r="A335" s="14">
        <v>39882</v>
      </c>
      <c r="B335" s="12">
        <v>35.049999999999997</v>
      </c>
      <c r="C335" s="15">
        <v>368.14499999999998</v>
      </c>
      <c r="D335" s="15"/>
      <c r="E335" s="15"/>
      <c r="F335" s="15"/>
    </row>
    <row r="336" spans="1:6">
      <c r="A336" s="14">
        <v>39883</v>
      </c>
      <c r="B336" s="12">
        <v>34.99</v>
      </c>
      <c r="C336" s="15">
        <v>368.14499999999998</v>
      </c>
      <c r="D336" s="15"/>
      <c r="E336" s="15"/>
      <c r="F336" s="15"/>
    </row>
    <row r="337" spans="1:6">
      <c r="A337" s="14">
        <v>39884</v>
      </c>
      <c r="B337" s="12">
        <v>35</v>
      </c>
      <c r="C337" s="15">
        <v>368.14499999999998</v>
      </c>
      <c r="D337" s="15"/>
      <c r="E337" s="15"/>
      <c r="F337" s="15"/>
    </row>
    <row r="338" spans="1:6">
      <c r="A338" s="14">
        <v>39885</v>
      </c>
      <c r="B338" s="12">
        <v>34.68</v>
      </c>
      <c r="C338" s="15">
        <v>368.14499999999998</v>
      </c>
      <c r="D338" s="15"/>
      <c r="E338" s="15"/>
      <c r="F338" s="15"/>
    </row>
    <row r="339" spans="1:6">
      <c r="A339" s="14">
        <v>39888</v>
      </c>
      <c r="B339" s="12">
        <v>34.64</v>
      </c>
      <c r="C339" s="15">
        <v>368.14499999999998</v>
      </c>
      <c r="D339" s="15"/>
      <c r="E339" s="15"/>
      <c r="F339" s="15"/>
    </row>
    <row r="340" spans="1:6">
      <c r="A340" s="14">
        <v>39889</v>
      </c>
      <c r="B340" s="12">
        <v>34.49</v>
      </c>
      <c r="C340" s="15">
        <v>368.14499999999998</v>
      </c>
      <c r="D340" s="15"/>
      <c r="E340" s="15"/>
      <c r="F340" s="15"/>
    </row>
    <row r="341" spans="1:6">
      <c r="A341" s="14">
        <v>39890</v>
      </c>
      <c r="B341" s="12">
        <v>33.96</v>
      </c>
      <c r="C341" s="15">
        <v>368.14499999999998</v>
      </c>
      <c r="D341" s="15"/>
      <c r="E341" s="15"/>
      <c r="F341" s="15"/>
    </row>
    <row r="342" spans="1:6">
      <c r="A342" s="14">
        <v>39891</v>
      </c>
      <c r="B342" s="12">
        <v>33.340000000000003</v>
      </c>
      <c r="C342" s="15">
        <v>368.14499999999998</v>
      </c>
      <c r="D342" s="15"/>
      <c r="E342" s="15"/>
      <c r="F342" s="15"/>
    </row>
    <row r="343" spans="1:6">
      <c r="A343" s="14">
        <v>39892</v>
      </c>
      <c r="B343" s="12">
        <v>33.51</v>
      </c>
      <c r="C343" s="15">
        <v>368.14499999999998</v>
      </c>
      <c r="D343" s="15"/>
      <c r="E343" s="15"/>
      <c r="F343" s="15"/>
    </row>
    <row r="344" spans="1:6">
      <c r="A344" s="14">
        <v>39895</v>
      </c>
      <c r="B344" s="12">
        <v>33.200000000000003</v>
      </c>
      <c r="C344" s="15">
        <v>368.14499999999998</v>
      </c>
      <c r="D344" s="15"/>
      <c r="E344" s="15"/>
      <c r="F344" s="15"/>
    </row>
    <row r="345" spans="1:6">
      <c r="A345" s="14">
        <v>39896</v>
      </c>
      <c r="B345" s="12">
        <v>33.479999999999997</v>
      </c>
      <c r="C345" s="15">
        <v>368.14499999999998</v>
      </c>
      <c r="D345" s="15"/>
      <c r="E345" s="15"/>
      <c r="F345" s="15"/>
    </row>
    <row r="346" spans="1:6">
      <c r="A346" s="14">
        <v>39897</v>
      </c>
      <c r="B346" s="12">
        <v>33.58</v>
      </c>
      <c r="C346" s="15">
        <v>368.14499999999998</v>
      </c>
      <c r="D346" s="15"/>
      <c r="E346" s="15"/>
      <c r="F346" s="15"/>
    </row>
    <row r="347" spans="1:6">
      <c r="A347" s="14">
        <v>39898</v>
      </c>
      <c r="B347" s="12">
        <v>33.409999999999997</v>
      </c>
      <c r="C347" s="15">
        <v>368.14499999999998</v>
      </c>
      <c r="D347" s="15"/>
      <c r="E347" s="15"/>
      <c r="F347" s="15"/>
    </row>
    <row r="348" spans="1:6">
      <c r="A348" s="14">
        <v>39899</v>
      </c>
      <c r="B348" s="12">
        <v>33.78</v>
      </c>
      <c r="C348" s="15">
        <v>368.14499999999998</v>
      </c>
      <c r="D348" s="15"/>
      <c r="E348" s="15"/>
      <c r="F348" s="15"/>
    </row>
    <row r="349" spans="1:6">
      <c r="A349" s="14">
        <v>39902</v>
      </c>
      <c r="B349" s="12">
        <v>33.979999999999997</v>
      </c>
      <c r="C349" s="15"/>
      <c r="D349" s="15"/>
      <c r="E349" s="15"/>
      <c r="F349" s="15"/>
    </row>
    <row r="350" spans="1:6">
      <c r="A350" s="14">
        <v>39903</v>
      </c>
      <c r="B350" s="12">
        <v>33.950000000000003</v>
      </c>
      <c r="C350" s="15"/>
      <c r="D350" s="15"/>
      <c r="E350" s="15"/>
      <c r="F350" s="15"/>
    </row>
    <row r="351" spans="1:6">
      <c r="A351" s="14">
        <v>39904</v>
      </c>
      <c r="B351" s="12">
        <v>33.96</v>
      </c>
      <c r="C351" s="15"/>
      <c r="D351" s="15"/>
      <c r="E351" s="15"/>
      <c r="F351" s="15"/>
    </row>
    <row r="352" spans="1:6">
      <c r="A352" s="14">
        <v>39905</v>
      </c>
      <c r="B352" s="12">
        <v>33.39</v>
      </c>
      <c r="C352" s="15"/>
      <c r="D352" s="15"/>
      <c r="E352" s="15"/>
      <c r="F352" s="15"/>
    </row>
    <row r="353" spans="1:6">
      <c r="A353" s="14">
        <v>39906</v>
      </c>
      <c r="B353" s="12">
        <v>33.31</v>
      </c>
      <c r="C353" s="15">
        <v>368.46499999999997</v>
      </c>
      <c r="D353" s="15"/>
      <c r="E353" s="15"/>
      <c r="F353" s="15"/>
    </row>
    <row r="354" spans="1:6">
      <c r="A354" s="14">
        <v>39909</v>
      </c>
      <c r="B354" s="12">
        <v>33.369999999999997</v>
      </c>
      <c r="C354" s="15">
        <v>368.46499999999997</v>
      </c>
      <c r="D354" s="15"/>
      <c r="E354" s="15"/>
      <c r="F354" s="15"/>
    </row>
    <row r="355" spans="1:6">
      <c r="A355" s="14">
        <v>39910</v>
      </c>
      <c r="B355" s="12">
        <v>33.57</v>
      </c>
      <c r="C355" s="15">
        <v>368.46499999999997</v>
      </c>
      <c r="D355" s="15"/>
      <c r="E355" s="15"/>
      <c r="F355" s="15"/>
    </row>
    <row r="356" spans="1:6">
      <c r="A356" s="14">
        <v>39911</v>
      </c>
      <c r="B356" s="12">
        <v>33.67</v>
      </c>
      <c r="C356" s="15">
        <v>368.46499999999997</v>
      </c>
      <c r="D356" s="15"/>
      <c r="E356" s="15"/>
      <c r="F356" s="15"/>
    </row>
    <row r="357" spans="1:6">
      <c r="A357" s="14">
        <v>39912</v>
      </c>
      <c r="B357" s="12">
        <v>33.630000000000003</v>
      </c>
      <c r="C357" s="15">
        <v>368.46499999999997</v>
      </c>
      <c r="D357" s="15"/>
      <c r="E357" s="15"/>
      <c r="F357" s="15"/>
    </row>
    <row r="358" spans="1:6">
      <c r="A358" s="14">
        <v>39913</v>
      </c>
      <c r="B358" s="12">
        <v>33.51</v>
      </c>
      <c r="C358" s="15">
        <v>368.46499999999997</v>
      </c>
      <c r="D358" s="15"/>
      <c r="E358" s="15"/>
      <c r="F358" s="15"/>
    </row>
    <row r="359" spans="1:6">
      <c r="A359" s="14">
        <v>39916</v>
      </c>
      <c r="B359" s="12">
        <v>33.29</v>
      </c>
      <c r="C359" s="15">
        <v>368.46499999999997</v>
      </c>
      <c r="D359" s="15"/>
      <c r="E359" s="15"/>
      <c r="F359" s="15"/>
    </row>
    <row r="360" spans="1:6">
      <c r="A360" s="14">
        <v>39917</v>
      </c>
      <c r="B360" s="12">
        <v>33.409999999999997</v>
      </c>
      <c r="C360" s="15">
        <v>368.46499999999997</v>
      </c>
      <c r="D360" s="15"/>
      <c r="E360" s="15"/>
      <c r="F360" s="15"/>
    </row>
    <row r="361" spans="1:6">
      <c r="A361" s="14">
        <v>39918</v>
      </c>
      <c r="B361" s="12">
        <v>33.409999999999997</v>
      </c>
      <c r="C361" s="15">
        <v>368.46499999999997</v>
      </c>
      <c r="D361" s="15"/>
      <c r="E361" s="15"/>
      <c r="F361" s="15"/>
    </row>
    <row r="362" spans="1:6">
      <c r="A362" s="14">
        <v>39919</v>
      </c>
      <c r="B362" s="12">
        <v>33.409999999999997</v>
      </c>
      <c r="C362" s="15">
        <v>368.46499999999997</v>
      </c>
      <c r="D362" s="15"/>
      <c r="E362" s="15"/>
      <c r="F362" s="15"/>
    </row>
    <row r="363" spans="1:6">
      <c r="A363" s="14">
        <v>39920</v>
      </c>
      <c r="B363" s="12">
        <v>33.46</v>
      </c>
      <c r="C363" s="15">
        <v>368.46499999999997</v>
      </c>
      <c r="D363" s="15"/>
      <c r="E363" s="15"/>
      <c r="F363" s="15"/>
    </row>
    <row r="364" spans="1:6">
      <c r="A364" s="14">
        <v>39923</v>
      </c>
      <c r="B364" s="12">
        <v>33.92</v>
      </c>
      <c r="C364" s="15">
        <v>368.46499999999997</v>
      </c>
      <c r="D364" s="15"/>
      <c r="E364" s="15"/>
      <c r="F364" s="15"/>
    </row>
    <row r="365" spans="1:6">
      <c r="A365" s="14">
        <v>39924</v>
      </c>
      <c r="B365" s="12">
        <v>34.18</v>
      </c>
      <c r="C365" s="15">
        <v>368.46499999999997</v>
      </c>
      <c r="D365" s="15"/>
      <c r="E365" s="15"/>
      <c r="F365" s="15"/>
    </row>
    <row r="366" spans="1:6">
      <c r="A366" s="14">
        <v>39925</v>
      </c>
      <c r="B366" s="12">
        <v>33.92</v>
      </c>
      <c r="C366" s="15">
        <v>368.46499999999997</v>
      </c>
      <c r="D366" s="15"/>
      <c r="E366" s="15"/>
      <c r="F366" s="15"/>
    </row>
    <row r="367" spans="1:6">
      <c r="A367" s="14">
        <v>39926</v>
      </c>
      <c r="B367" s="12">
        <v>33.5</v>
      </c>
      <c r="C367" s="15">
        <v>368.46499999999997</v>
      </c>
      <c r="D367" s="15"/>
      <c r="E367" s="15"/>
      <c r="F367" s="15"/>
    </row>
    <row r="368" spans="1:6">
      <c r="A368" s="14">
        <v>39927</v>
      </c>
      <c r="B368" s="12">
        <v>33.19</v>
      </c>
      <c r="C368" s="15">
        <v>368.46499999999997</v>
      </c>
      <c r="D368" s="15"/>
      <c r="E368" s="15"/>
      <c r="F368" s="15"/>
    </row>
    <row r="369" spans="1:6">
      <c r="A369" s="14">
        <v>39930</v>
      </c>
      <c r="B369" s="12">
        <v>33.47</v>
      </c>
      <c r="C369" s="15">
        <v>368.46499999999997</v>
      </c>
      <c r="D369" s="15"/>
      <c r="E369" s="15"/>
      <c r="F369" s="15"/>
    </row>
    <row r="370" spans="1:6">
      <c r="A370" s="14">
        <v>39931</v>
      </c>
      <c r="B370" s="12">
        <v>33.369999999999997</v>
      </c>
      <c r="C370" s="15"/>
      <c r="D370" s="15"/>
      <c r="E370" s="15"/>
      <c r="F370" s="15"/>
    </row>
    <row r="371" spans="1:6">
      <c r="A371" s="14">
        <v>39932</v>
      </c>
      <c r="B371" s="12">
        <v>33.19</v>
      </c>
      <c r="C371" s="15"/>
      <c r="D371" s="15"/>
      <c r="E371" s="15"/>
      <c r="F371" s="15"/>
    </row>
    <row r="372" spans="1:6">
      <c r="A372" s="14">
        <v>39933</v>
      </c>
      <c r="B372" s="12">
        <v>33.1</v>
      </c>
      <c r="C372" s="15"/>
      <c r="D372" s="15"/>
      <c r="E372" s="15"/>
      <c r="F372" s="15"/>
    </row>
    <row r="373" spans="1:6">
      <c r="A373" s="14">
        <v>39934</v>
      </c>
      <c r="B373" s="12">
        <v>33.06</v>
      </c>
      <c r="C373" s="15"/>
      <c r="D373" s="15"/>
      <c r="E373" s="15"/>
      <c r="F373" s="15"/>
    </row>
    <row r="374" spans="1:6">
      <c r="A374" s="14">
        <v>39937</v>
      </c>
      <c r="B374" s="12">
        <v>32.799999999999997</v>
      </c>
      <c r="C374" s="15">
        <v>387.28199999999998</v>
      </c>
      <c r="D374" s="15"/>
      <c r="E374" s="15"/>
      <c r="F374" s="15"/>
    </row>
    <row r="375" spans="1:6">
      <c r="A375" s="14">
        <v>39938</v>
      </c>
      <c r="B375" s="12">
        <v>32.85</v>
      </c>
      <c r="C375" s="15">
        <v>387.28199999999998</v>
      </c>
      <c r="D375" s="15"/>
      <c r="E375" s="15"/>
      <c r="F375" s="15"/>
    </row>
    <row r="376" spans="1:6">
      <c r="A376" s="14">
        <v>39939</v>
      </c>
      <c r="B376" s="12">
        <v>32.79</v>
      </c>
      <c r="C376" s="15">
        <v>387.28199999999998</v>
      </c>
      <c r="D376" s="15"/>
      <c r="E376" s="15"/>
      <c r="F376" s="15"/>
    </row>
    <row r="377" spans="1:6">
      <c r="A377" s="14">
        <v>39940</v>
      </c>
      <c r="B377" s="12">
        <v>32.590000000000003</v>
      </c>
      <c r="C377" s="15">
        <v>387.28199999999998</v>
      </c>
      <c r="D377" s="15"/>
      <c r="E377" s="15"/>
      <c r="F377" s="15"/>
    </row>
    <row r="378" spans="1:6">
      <c r="A378" s="14">
        <v>39941</v>
      </c>
      <c r="B378" s="12">
        <v>32.35</v>
      </c>
      <c r="C378" s="15">
        <v>387.28199999999998</v>
      </c>
      <c r="D378" s="15"/>
      <c r="E378" s="15"/>
      <c r="F378" s="15"/>
    </row>
    <row r="379" spans="1:6">
      <c r="A379" s="14">
        <v>39944</v>
      </c>
      <c r="B379" s="12">
        <v>32.29</v>
      </c>
      <c r="C379" s="15">
        <v>387.28199999999998</v>
      </c>
      <c r="D379" s="15"/>
      <c r="E379" s="15"/>
      <c r="F379" s="15"/>
    </row>
    <row r="380" spans="1:6">
      <c r="A380" s="14">
        <v>39945</v>
      </c>
      <c r="B380" s="12">
        <v>32.14</v>
      </c>
      <c r="C380" s="15">
        <v>387.28199999999998</v>
      </c>
      <c r="D380" s="15"/>
      <c r="E380" s="15"/>
      <c r="F380" s="15"/>
    </row>
    <row r="381" spans="1:6">
      <c r="A381" s="14">
        <v>39946</v>
      </c>
      <c r="B381" s="12">
        <v>32.020000000000003</v>
      </c>
      <c r="C381" s="15">
        <v>387.28199999999998</v>
      </c>
      <c r="D381" s="15"/>
      <c r="E381" s="15"/>
      <c r="F381" s="15"/>
    </row>
    <row r="382" spans="1:6">
      <c r="A382" s="14">
        <v>39947</v>
      </c>
      <c r="B382" s="12">
        <v>32.130000000000003</v>
      </c>
      <c r="C382" s="15">
        <v>387.28199999999998</v>
      </c>
      <c r="D382" s="15"/>
      <c r="E382" s="15"/>
      <c r="F382" s="15"/>
    </row>
    <row r="383" spans="1:6">
      <c r="A383" s="14">
        <v>39948</v>
      </c>
      <c r="B383" s="12">
        <v>32.130000000000003</v>
      </c>
      <c r="C383" s="15">
        <v>387.28199999999998</v>
      </c>
      <c r="D383" s="15"/>
      <c r="E383" s="15"/>
      <c r="F383" s="15"/>
    </row>
    <row r="384" spans="1:6">
      <c r="A384" s="14">
        <v>39951</v>
      </c>
      <c r="B384" s="12">
        <v>32.06</v>
      </c>
      <c r="C384" s="15">
        <v>387.28199999999998</v>
      </c>
      <c r="D384" s="15"/>
      <c r="E384" s="15"/>
      <c r="F384" s="15"/>
    </row>
    <row r="385" spans="1:6">
      <c r="A385" s="14">
        <v>39952</v>
      </c>
      <c r="B385" s="12">
        <v>31.86</v>
      </c>
      <c r="C385" s="15">
        <v>387.28199999999998</v>
      </c>
      <c r="D385" s="15"/>
      <c r="E385" s="15"/>
      <c r="F385" s="15"/>
    </row>
    <row r="386" spans="1:6">
      <c r="A386" s="14">
        <v>39953</v>
      </c>
      <c r="B386" s="12">
        <v>31.55</v>
      </c>
      <c r="C386" s="15">
        <v>387.28199999999998</v>
      </c>
      <c r="D386" s="15"/>
      <c r="E386" s="15"/>
      <c r="F386" s="15"/>
    </row>
    <row r="387" spans="1:6">
      <c r="A387" s="14">
        <v>39954</v>
      </c>
      <c r="B387" s="12">
        <v>31.32</v>
      </c>
      <c r="C387" s="15">
        <v>387.28199999999998</v>
      </c>
      <c r="D387" s="15"/>
      <c r="E387" s="15"/>
      <c r="F387" s="15"/>
    </row>
    <row r="388" spans="1:6">
      <c r="A388" s="14">
        <v>39955</v>
      </c>
      <c r="B388" s="12">
        <v>31.05</v>
      </c>
      <c r="C388" s="15">
        <v>387.28199999999998</v>
      </c>
      <c r="D388" s="15"/>
      <c r="E388" s="15"/>
      <c r="F388" s="15"/>
    </row>
    <row r="389" spans="1:6">
      <c r="A389" s="14">
        <v>39958</v>
      </c>
      <c r="B389" s="12">
        <v>31</v>
      </c>
      <c r="C389" s="15">
        <v>387.28199999999998</v>
      </c>
      <c r="D389" s="15"/>
      <c r="E389" s="15"/>
      <c r="F389" s="15"/>
    </row>
    <row r="390" spans="1:6">
      <c r="A390" s="14">
        <v>39959</v>
      </c>
      <c r="B390" s="12">
        <v>31.3</v>
      </c>
      <c r="C390" s="15">
        <v>387.28199999999998</v>
      </c>
      <c r="D390" s="15"/>
      <c r="E390" s="15"/>
      <c r="F390" s="15"/>
    </row>
    <row r="391" spans="1:6">
      <c r="A391" s="14">
        <v>39960</v>
      </c>
      <c r="B391" s="12">
        <v>31.24</v>
      </c>
      <c r="C391" s="15">
        <v>387.28199999999998</v>
      </c>
      <c r="D391" s="15"/>
      <c r="E391" s="15"/>
      <c r="F391" s="15"/>
    </row>
    <row r="392" spans="1:6">
      <c r="A392" s="14">
        <v>39961</v>
      </c>
      <c r="B392" s="12">
        <v>31.33</v>
      </c>
      <c r="C392" s="15"/>
      <c r="D392" s="15"/>
      <c r="E392" s="15"/>
      <c r="F392" s="15"/>
    </row>
    <row r="393" spans="1:6">
      <c r="A393" s="14">
        <v>39962</v>
      </c>
      <c r="B393" s="12">
        <v>30.97</v>
      </c>
      <c r="C393" s="15"/>
      <c r="D393" s="15"/>
      <c r="E393" s="15"/>
      <c r="F393" s="15"/>
    </row>
    <row r="394" spans="1:6">
      <c r="A394" s="14">
        <v>39965</v>
      </c>
      <c r="B394" s="12">
        <v>30.62</v>
      </c>
      <c r="C394" s="15"/>
      <c r="D394" s="15"/>
      <c r="E394" s="15"/>
      <c r="F394" s="15"/>
    </row>
    <row r="395" spans="1:6">
      <c r="A395" s="14">
        <v>39966</v>
      </c>
      <c r="B395" s="12">
        <v>30.55</v>
      </c>
      <c r="C395" s="15"/>
      <c r="D395" s="15"/>
      <c r="E395" s="15"/>
      <c r="F395" s="15"/>
    </row>
    <row r="396" spans="1:6">
      <c r="A396" s="14">
        <v>39967</v>
      </c>
      <c r="B396" s="12">
        <v>30.92</v>
      </c>
      <c r="C396" s="15"/>
      <c r="D396" s="15"/>
      <c r="E396" s="15"/>
      <c r="F396" s="15"/>
    </row>
    <row r="397" spans="1:6">
      <c r="A397" s="14">
        <v>39968</v>
      </c>
      <c r="B397" s="12">
        <v>30.83</v>
      </c>
      <c r="C397" s="15">
        <v>395.96899999999999</v>
      </c>
      <c r="D397" s="15"/>
      <c r="E397" s="15"/>
      <c r="F397" s="15"/>
    </row>
    <row r="398" spans="1:6">
      <c r="A398" s="14">
        <v>39969</v>
      </c>
      <c r="B398" s="12">
        <v>30.88</v>
      </c>
      <c r="C398" s="15">
        <v>395.96899999999999</v>
      </c>
      <c r="D398" s="15"/>
      <c r="E398" s="15"/>
      <c r="F398" s="15"/>
    </row>
    <row r="399" spans="1:6">
      <c r="A399" s="14">
        <v>39972</v>
      </c>
      <c r="B399" s="12">
        <v>31.4</v>
      </c>
      <c r="C399" s="15">
        <v>395.96899999999999</v>
      </c>
      <c r="D399" s="15"/>
      <c r="E399" s="15"/>
      <c r="F399" s="15"/>
    </row>
    <row r="400" spans="1:6">
      <c r="A400" s="14">
        <v>39973</v>
      </c>
      <c r="B400" s="12">
        <v>31.13</v>
      </c>
      <c r="C400" s="15">
        <v>395.96899999999999</v>
      </c>
      <c r="D400" s="15"/>
      <c r="E400" s="15"/>
      <c r="F400" s="15"/>
    </row>
    <row r="401" spans="1:6">
      <c r="A401" s="14">
        <v>39974</v>
      </c>
      <c r="B401" s="12">
        <v>30.93</v>
      </c>
      <c r="C401" s="15">
        <v>395.96899999999999</v>
      </c>
      <c r="D401" s="15"/>
      <c r="E401" s="15"/>
      <c r="F401" s="15"/>
    </row>
    <row r="402" spans="1:6">
      <c r="A402" s="14">
        <v>39975</v>
      </c>
      <c r="B402" s="12">
        <v>30.86</v>
      </c>
      <c r="C402" s="15">
        <v>395.96899999999999</v>
      </c>
      <c r="D402" s="15"/>
      <c r="E402" s="15"/>
      <c r="F402" s="15"/>
    </row>
    <row r="403" spans="1:6">
      <c r="A403" s="14">
        <v>39976</v>
      </c>
      <c r="B403" s="12">
        <v>30.94</v>
      </c>
      <c r="C403" s="15">
        <v>395.96899999999999</v>
      </c>
      <c r="D403" s="15"/>
      <c r="E403" s="15"/>
      <c r="F403" s="15"/>
    </row>
    <row r="404" spans="1:6">
      <c r="A404" s="14">
        <v>39979</v>
      </c>
      <c r="B404" s="12">
        <v>31.31</v>
      </c>
      <c r="C404" s="15">
        <v>395.96899999999999</v>
      </c>
      <c r="D404" s="15"/>
      <c r="E404" s="15"/>
      <c r="F404" s="15"/>
    </row>
    <row r="405" spans="1:6">
      <c r="A405" s="14">
        <v>39980</v>
      </c>
      <c r="B405" s="12">
        <v>31.21</v>
      </c>
      <c r="C405" s="15">
        <v>395.96899999999999</v>
      </c>
      <c r="D405" s="15"/>
      <c r="E405" s="15"/>
      <c r="F405" s="15"/>
    </row>
    <row r="406" spans="1:6">
      <c r="A406" s="14">
        <v>39981</v>
      </c>
      <c r="B406" s="12">
        <v>31.25</v>
      </c>
      <c r="C406" s="15">
        <v>395.96899999999999</v>
      </c>
      <c r="D406" s="15"/>
      <c r="E406" s="15"/>
      <c r="F406" s="15"/>
    </row>
    <row r="407" spans="1:6">
      <c r="A407" s="14">
        <v>39982</v>
      </c>
      <c r="B407" s="12">
        <v>31.19</v>
      </c>
      <c r="C407" s="15">
        <v>395.96899999999999</v>
      </c>
      <c r="D407" s="15"/>
      <c r="E407" s="15"/>
      <c r="F407" s="15"/>
    </row>
    <row r="408" spans="1:6">
      <c r="A408" s="14">
        <v>39983</v>
      </c>
      <c r="B408" s="12">
        <v>31.08</v>
      </c>
      <c r="C408" s="15">
        <v>395.96899999999999</v>
      </c>
      <c r="D408" s="15"/>
      <c r="E408" s="15"/>
      <c r="F408" s="15"/>
    </row>
    <row r="409" spans="1:6">
      <c r="A409" s="14">
        <v>39986</v>
      </c>
      <c r="B409" s="12">
        <v>31.37</v>
      </c>
      <c r="C409" s="15">
        <v>395.96899999999999</v>
      </c>
      <c r="D409" s="15"/>
      <c r="E409" s="15"/>
      <c r="F409" s="15"/>
    </row>
    <row r="410" spans="1:6">
      <c r="A410" s="14">
        <v>39987</v>
      </c>
      <c r="B410" s="12">
        <v>31.18</v>
      </c>
      <c r="C410" s="15">
        <v>395.96899999999999</v>
      </c>
      <c r="D410" s="15"/>
      <c r="E410" s="15"/>
      <c r="F410" s="15"/>
    </row>
    <row r="411" spans="1:6">
      <c r="A411" s="14">
        <v>39988</v>
      </c>
      <c r="B411" s="12">
        <v>31.25</v>
      </c>
      <c r="C411" s="15">
        <v>395.96899999999999</v>
      </c>
      <c r="D411" s="15"/>
      <c r="E411" s="15"/>
      <c r="F411" s="15"/>
    </row>
    <row r="412" spans="1:6">
      <c r="A412" s="14">
        <v>39989</v>
      </c>
      <c r="B412" s="12">
        <v>31.31</v>
      </c>
      <c r="C412" s="15">
        <v>395.96899999999999</v>
      </c>
      <c r="D412" s="15"/>
      <c r="E412" s="15"/>
      <c r="F412" s="15"/>
    </row>
    <row r="413" spans="1:6">
      <c r="A413" s="14">
        <v>39990</v>
      </c>
      <c r="B413" s="12">
        <v>31.12</v>
      </c>
      <c r="C413" s="15">
        <v>395.96899999999999</v>
      </c>
      <c r="D413" s="15"/>
      <c r="E413" s="15"/>
      <c r="F413" s="15"/>
    </row>
    <row r="414" spans="1:6">
      <c r="A414" s="14">
        <v>39993</v>
      </c>
      <c r="B414" s="12">
        <v>31.2</v>
      </c>
      <c r="C414" s="15"/>
      <c r="D414" s="15"/>
      <c r="E414" s="15"/>
      <c r="F414" s="15"/>
    </row>
    <row r="415" spans="1:6">
      <c r="A415" s="14">
        <v>39994</v>
      </c>
      <c r="B415" s="12">
        <v>31.15</v>
      </c>
      <c r="C415" s="15"/>
      <c r="D415" s="15"/>
      <c r="E415" s="15"/>
      <c r="F415" s="1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Figure_1</vt:lpstr>
      <vt:lpstr>Figure_2_11</vt:lpstr>
      <vt:lpstr>Figure_6</vt:lpstr>
      <vt:lpstr>Figure_8</vt:lpstr>
      <vt:lpstr>Figure_7</vt:lpstr>
      <vt:lpstr>fig_9_10</vt:lpstr>
      <vt:lpstr>Russia_FIG_12</vt:lpstr>
    </vt:vector>
  </TitlesOfParts>
  <Company>International Monetary Fund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dreichsfeld</dc:creator>
  <cp:lastModifiedBy>dreichsfeld</cp:lastModifiedBy>
  <dcterms:created xsi:type="dcterms:W3CDTF">2010-06-30T19:22:36Z</dcterms:created>
  <dcterms:modified xsi:type="dcterms:W3CDTF">2010-07-01T13:33:02Z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-348215081</vt:i4>
  </property>
  <property fmtid="{D5CDD505-2E9C-101B-9397-08002B2CF9AE}" pid="3" name="_NewReviewCycle">
    <vt:lpwstr/>
  </property>
  <property fmtid="{D5CDD505-2E9C-101B-9397-08002B2CF9AE}" pid="4" name="_EmailSubject">
    <vt:lpwstr>data for figures</vt:lpwstr>
  </property>
  <property fmtid="{D5CDD505-2E9C-101B-9397-08002B2CF9AE}" pid="5" name="_AuthorEmail">
    <vt:lpwstr>DReichsfeld@imf.org</vt:lpwstr>
  </property>
  <property fmtid="{D5CDD505-2E9C-101B-9397-08002B2CF9AE}" pid="6" name="_AuthorEmailDisplayName">
    <vt:lpwstr>Reichsfeld, David Abraham</vt:lpwstr>
  </property>
</Properties>
</file>